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Livestock 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E46" i="1"/>
  <c r="E45" i="1"/>
  <c r="E44" i="1"/>
  <c r="E43" i="1"/>
  <c r="E42" i="1"/>
  <c r="E41" i="1"/>
  <c r="E40" i="1"/>
  <c r="E39" i="1"/>
  <c r="E38" i="1"/>
  <c r="E37" i="1"/>
  <c r="D47" i="1"/>
  <c r="D46" i="1"/>
  <c r="D45" i="1"/>
  <c r="D44" i="1"/>
  <c r="D43" i="1"/>
  <c r="D42" i="1"/>
  <c r="D41" i="1"/>
  <c r="D40" i="1"/>
  <c r="D39" i="1"/>
  <c r="D38" i="1"/>
  <c r="D37" i="1"/>
  <c r="C47" i="1"/>
  <c r="C46" i="1"/>
  <c r="C45" i="1"/>
  <c r="C44" i="1"/>
  <c r="C43" i="1"/>
  <c r="C42" i="1"/>
  <c r="C41" i="1"/>
  <c r="C40" i="1"/>
  <c r="C39" i="1"/>
  <c r="C37" i="1"/>
  <c r="C38" i="1"/>
  <c r="E36" i="1"/>
  <c r="D36" i="1"/>
  <c r="C36" i="1"/>
  <c r="E35" i="1"/>
  <c r="D35" i="1"/>
  <c r="C35" i="1"/>
  <c r="E34" i="1"/>
  <c r="D34" i="1"/>
  <c r="C34" i="1"/>
  <c r="E33" i="1"/>
  <c r="D33" i="1"/>
  <c r="C33" i="1"/>
</calcChain>
</file>

<file path=xl/sharedStrings.xml><?xml version="1.0" encoding="utf-8"?>
<sst xmlns="http://schemas.openxmlformats.org/spreadsheetml/2006/main" count="73" uniqueCount="54">
  <si>
    <t>Livestock Inventory</t>
  </si>
  <si>
    <t>Farm/Ranch Information</t>
  </si>
  <si>
    <t>Farm/Ranch Name:</t>
  </si>
  <si>
    <t>Owner/Manager Name:</t>
  </si>
  <si>
    <t>Date of Inventory:</t>
  </si>
  <si>
    <t>Location:</t>
  </si>
  <si>
    <t>Livestock Inventory Table</t>
  </si>
  <si>
    <t>ID Number</t>
  </si>
  <si>
    <t>Animal Type</t>
  </si>
  <si>
    <t>Breed</t>
  </si>
  <si>
    <t>Sex</t>
  </si>
  <si>
    <t>Date of Birth</t>
  </si>
  <si>
    <t>Age (Years)</t>
  </si>
  <si>
    <t>Weight (lbs/kg)</t>
  </si>
  <si>
    <t>Health Status</t>
  </si>
  <si>
    <t>Remarks/Notes</t>
  </si>
  <si>
    <t>Summary of Livestock by Type</t>
  </si>
  <si>
    <t>Total Count</t>
  </si>
  <si>
    <t>Total Weight (lbs/kg)</t>
  </si>
  <si>
    <t>Average Age (Years)</t>
  </si>
  <si>
    <t>Health Status Overview</t>
  </si>
  <si>
    <t>Health Records Summary</t>
  </si>
  <si>
    <t>Health Issue</t>
  </si>
  <si>
    <t>Date of Issue</t>
  </si>
  <si>
    <t>Treatment Given</t>
  </si>
  <si>
    <t>Veterinarian</t>
  </si>
  <si>
    <t>Next Check-Up Date</t>
  </si>
  <si>
    <t>Feeding and Care Schedule</t>
  </si>
  <si>
    <t>Animal ID/Name</t>
  </si>
  <si>
    <t>Feeding Schedule</t>
  </si>
  <si>
    <t>Diet Type</t>
  </si>
  <si>
    <t>Special Care Needs</t>
  </si>
  <si>
    <t>Breeding Records (If Applicable)</t>
  </si>
  <si>
    <t>Animal ID</t>
  </si>
  <si>
    <t>Breeding Date</t>
  </si>
  <si>
    <t>Sire</t>
  </si>
  <si>
    <t>Dam</t>
  </si>
  <si>
    <t>Expected Due Date</t>
  </si>
  <si>
    <t>Status</t>
  </si>
  <si>
    <t>Cattle</t>
  </si>
  <si>
    <t>Sheep</t>
  </si>
  <si>
    <t>Geese</t>
  </si>
  <si>
    <t>Quail</t>
  </si>
  <si>
    <t>Bison</t>
  </si>
  <si>
    <t>Llamas</t>
  </si>
  <si>
    <t>Alpacas</t>
  </si>
  <si>
    <t>Fish</t>
  </si>
  <si>
    <t>Goat</t>
  </si>
  <si>
    <t>Pig</t>
  </si>
  <si>
    <t>Turkey</t>
  </si>
  <si>
    <t>Duck</t>
  </si>
  <si>
    <t>Horse</t>
  </si>
  <si>
    <t>Rabbit</t>
  </si>
  <si>
    <t>Bee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</si>
</sst>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9" tint="0.59996337778862885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righ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4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J28" totalsRowShown="0" headerRowDxfId="4" dataDxfId="5">
  <autoFilter ref="B11:J28"/>
  <tableColumns count="9">
    <tableColumn id="1" name="ID Number" dataDxfId="6"/>
    <tableColumn id="2" name="Animal Type" dataDxfId="7"/>
    <tableColumn id="3" name="Breed" dataDxfId="19"/>
    <tableColumn id="4" name="Sex" dataDxfId="18"/>
    <tableColumn id="5" name="Date of Birth" dataDxfId="10"/>
    <tableColumn id="6" name="Age (Years)" dataDxfId="8"/>
    <tableColumn id="7" name="Weight (lbs/kg)" dataDxfId="9"/>
    <tableColumn id="8" name="Health Status" dataDxfId="12"/>
    <tableColumn id="9" name="Remarks/Notes" dataDxfId="17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2:F48" totalsRowShown="0" headerRowDxfId="3" dataDxfId="39">
  <autoFilter ref="B32:F48"/>
  <tableColumns count="5">
    <tableColumn id="1" name="Animal Type" dataDxfId="16"/>
    <tableColumn id="2" name="Total Count" dataDxfId="15">
      <calculatedColumnFormula>COUNTIF(Table1[Animal Type],"Cattle")</calculatedColumnFormula>
    </tableColumn>
    <tableColumn id="3" name="Total Weight (lbs/kg)" dataDxfId="14">
      <calculatedColumnFormula>SUMIF(Table1[Animal Type],"Cattle",Table1[Weight (lbs/kg)])</calculatedColumnFormula>
    </tableColumn>
    <tableColumn id="4" name="Average Age (Years)" dataDxfId="11">
      <calculatedColumnFormula>AVERAGEIF(Table1[Animal Type],"Cattle",Table1[Age (Years)])</calculatedColumnFormula>
    </tableColumn>
    <tableColumn id="5" name="Health Status Overview" dataDxfId="13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52:G57" totalsRowShown="0" headerRowDxfId="2" dataDxfId="32">
  <autoFilter ref="B52:G57"/>
  <tableColumns count="6">
    <tableColumn id="1" name="ID Number" dataDxfId="38"/>
    <tableColumn id="2" name="Health Issue" dataDxfId="37"/>
    <tableColumn id="3" name="Date of Issue" dataDxfId="36"/>
    <tableColumn id="4" name="Treatment Given" dataDxfId="35"/>
    <tableColumn id="5" name="Veterinarian" dataDxfId="34"/>
    <tableColumn id="6" name="Next Check-Up Date" dataDxfId="33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61:E66" totalsRowShown="0" headerRowDxfId="1" dataDxfId="27">
  <autoFilter ref="B61:E66"/>
  <tableColumns count="4">
    <tableColumn id="1" name="Animal ID/Name" dataDxfId="31"/>
    <tableColumn id="2" name="Feeding Schedule" dataDxfId="30"/>
    <tableColumn id="3" name="Diet Type" dataDxfId="29"/>
    <tableColumn id="4" name="Special Care Needs" dataDxfId="28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70:G74" totalsRowShown="0" headerRowDxfId="0" dataDxfId="20">
  <autoFilter ref="B70:G74"/>
  <tableColumns count="6">
    <tableColumn id="1" name="Animal ID" dataDxfId="26"/>
    <tableColumn id="2" name="Breeding Date" dataDxfId="25"/>
    <tableColumn id="3" name="Sire" dataDxfId="24"/>
    <tableColumn id="4" name="Dam" dataDxfId="23"/>
    <tableColumn id="5" name="Expected Due Date" dataDxfId="22"/>
    <tableColumn id="6" name="Status" dataDxfId="2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74"/>
  <sheetViews>
    <sheetView showGridLines="0" tabSelected="1" topLeftCell="A52" workbookViewId="0">
      <selection activeCell="B70" sqref="B70:G70"/>
    </sheetView>
  </sheetViews>
  <sheetFormatPr defaultRowHeight="15" x14ac:dyDescent="0.25"/>
  <cols>
    <col min="1" max="1" width="6.140625" customWidth="1"/>
    <col min="2" max="3" width="20.7109375" customWidth="1"/>
    <col min="4" max="4" width="21.85546875" customWidth="1"/>
    <col min="5" max="5" width="21" customWidth="1"/>
    <col min="6" max="6" width="23.85546875" customWidth="1"/>
    <col min="7" max="7" width="21" customWidth="1"/>
    <col min="8" max="9" width="20.7109375" customWidth="1"/>
    <col min="10" max="10" width="35.7109375" customWidth="1"/>
  </cols>
  <sheetData>
    <row r="2" spans="2:10" ht="31.5" x14ac:dyDescent="0.25">
      <c r="B2" s="4" t="s">
        <v>0</v>
      </c>
      <c r="C2" s="4"/>
      <c r="D2" s="4"/>
      <c r="E2" s="4"/>
      <c r="F2" s="4"/>
      <c r="G2" s="4"/>
      <c r="H2" s="4"/>
      <c r="I2" s="4"/>
      <c r="J2" s="4"/>
    </row>
    <row r="4" spans="2:10" s="9" customFormat="1" ht="24.95" customHeight="1" x14ac:dyDescent="0.3">
      <c r="B4" s="10" t="s">
        <v>1</v>
      </c>
    </row>
    <row r="6" spans="2:10" ht="30" customHeight="1" x14ac:dyDescent="0.25">
      <c r="B6" s="5" t="s">
        <v>2</v>
      </c>
      <c r="C6" s="7"/>
      <c r="D6" s="7"/>
      <c r="E6" s="7"/>
      <c r="F6" s="6" t="s">
        <v>4</v>
      </c>
      <c r="G6" s="7"/>
      <c r="H6" s="7"/>
      <c r="I6" s="7"/>
    </row>
    <row r="7" spans="2:10" ht="30" customHeight="1" x14ac:dyDescent="0.25">
      <c r="B7" s="5" t="s">
        <v>3</v>
      </c>
      <c r="C7" s="7"/>
      <c r="D7" s="7"/>
      <c r="E7" s="7"/>
      <c r="F7" s="6" t="s">
        <v>5</v>
      </c>
      <c r="G7" s="7"/>
      <c r="H7" s="7"/>
      <c r="I7" s="7"/>
    </row>
    <row r="9" spans="2:10" s="9" customFormat="1" ht="24.95" customHeight="1" x14ac:dyDescent="0.3">
      <c r="B9" s="10" t="s">
        <v>6</v>
      </c>
    </row>
    <row r="11" spans="2:10" ht="35.1" customHeight="1" x14ac:dyDescent="0.25">
      <c r="B11" s="16" t="s">
        <v>7</v>
      </c>
      <c r="C11" s="16" t="s">
        <v>8</v>
      </c>
      <c r="D11" s="16" t="s">
        <v>9</v>
      </c>
      <c r="E11" s="16" t="s">
        <v>10</v>
      </c>
      <c r="F11" s="16" t="s">
        <v>11</v>
      </c>
      <c r="G11" s="16" t="s">
        <v>12</v>
      </c>
      <c r="H11" s="16" t="s">
        <v>13</v>
      </c>
      <c r="I11" s="16" t="s">
        <v>14</v>
      </c>
      <c r="J11" s="16" t="s">
        <v>15</v>
      </c>
    </row>
    <row r="12" spans="2:10" s="1" customFormat="1" ht="35.1" customHeight="1" x14ac:dyDescent="0.25">
      <c r="B12" s="8">
        <v>101</v>
      </c>
      <c r="C12" s="3" t="s">
        <v>39</v>
      </c>
      <c r="D12" s="3"/>
      <c r="E12" s="3"/>
      <c r="F12" s="3"/>
      <c r="G12" s="2">
        <v>20</v>
      </c>
      <c r="H12" s="2">
        <v>200</v>
      </c>
      <c r="I12" s="3"/>
      <c r="J12" s="3"/>
    </row>
    <row r="13" spans="2:10" s="1" customFormat="1" ht="35.1" customHeight="1" x14ac:dyDescent="0.25">
      <c r="B13" s="8"/>
      <c r="C13" s="3" t="s">
        <v>40</v>
      </c>
      <c r="D13" s="3"/>
      <c r="E13" s="3"/>
      <c r="F13" s="3"/>
      <c r="G13" s="2">
        <v>10</v>
      </c>
      <c r="H13" s="2">
        <v>250</v>
      </c>
      <c r="I13" s="3"/>
      <c r="J13" s="3"/>
    </row>
    <row r="14" spans="2:10" s="1" customFormat="1" ht="35.1" customHeight="1" x14ac:dyDescent="0.25">
      <c r="B14" s="8"/>
      <c r="C14" s="3" t="s">
        <v>47</v>
      </c>
      <c r="D14" s="3"/>
      <c r="E14" s="3"/>
      <c r="F14" s="3"/>
      <c r="G14" s="2">
        <v>3</v>
      </c>
      <c r="H14" s="2">
        <v>150</v>
      </c>
      <c r="I14" s="3"/>
      <c r="J14" s="3"/>
    </row>
    <row r="15" spans="2:10" s="1" customFormat="1" ht="35.1" customHeight="1" x14ac:dyDescent="0.25">
      <c r="B15" s="8"/>
      <c r="C15" s="3" t="s">
        <v>48</v>
      </c>
      <c r="D15" s="3"/>
      <c r="E15" s="3"/>
      <c r="F15" s="3"/>
      <c r="G15" s="2">
        <v>5</v>
      </c>
      <c r="H15" s="2">
        <v>90</v>
      </c>
      <c r="I15" s="3"/>
      <c r="J15" s="3"/>
    </row>
    <row r="16" spans="2:10" s="1" customFormat="1" ht="35.1" customHeight="1" x14ac:dyDescent="0.25">
      <c r="B16" s="8"/>
      <c r="C16" s="3" t="s">
        <v>49</v>
      </c>
      <c r="D16" s="3"/>
      <c r="E16" s="3"/>
      <c r="F16" s="3"/>
      <c r="G16" s="2">
        <v>5</v>
      </c>
      <c r="H16" s="2">
        <v>23</v>
      </c>
      <c r="I16" s="3"/>
      <c r="J16" s="3"/>
    </row>
    <row r="17" spans="2:10" s="1" customFormat="1" ht="35.1" customHeight="1" x14ac:dyDescent="0.25">
      <c r="B17" s="8"/>
      <c r="C17" s="3" t="s">
        <v>50</v>
      </c>
      <c r="D17" s="3"/>
      <c r="E17" s="3"/>
      <c r="F17" s="3"/>
      <c r="G17" s="2">
        <v>3</v>
      </c>
      <c r="H17" s="2">
        <v>2</v>
      </c>
      <c r="I17" s="3"/>
      <c r="J17" s="3"/>
    </row>
    <row r="18" spans="2:10" s="1" customFormat="1" ht="35.1" customHeight="1" x14ac:dyDescent="0.25">
      <c r="B18" s="15"/>
      <c r="C18" s="1" t="s">
        <v>41</v>
      </c>
      <c r="G18" s="12">
        <v>2</v>
      </c>
      <c r="H18" s="12">
        <v>5</v>
      </c>
    </row>
    <row r="19" spans="2:10" s="1" customFormat="1" ht="35.1" customHeight="1" x14ac:dyDescent="0.25">
      <c r="B19" s="8"/>
      <c r="C19" s="3" t="s">
        <v>42</v>
      </c>
      <c r="D19" s="3"/>
      <c r="E19" s="3"/>
      <c r="F19" s="3"/>
      <c r="G19" s="2">
        <v>2.5</v>
      </c>
      <c r="H19" s="2">
        <v>12</v>
      </c>
      <c r="I19" s="3"/>
      <c r="J19" s="3"/>
    </row>
    <row r="20" spans="2:10" s="11" customFormat="1" ht="35.1" customHeight="1" x14ac:dyDescent="0.25">
      <c r="B20" s="8"/>
      <c r="C20" s="3" t="s">
        <v>51</v>
      </c>
      <c r="D20" s="3"/>
      <c r="E20" s="3"/>
      <c r="F20" s="3"/>
      <c r="G20" s="2">
        <v>12</v>
      </c>
      <c r="H20" s="2">
        <v>250</v>
      </c>
      <c r="I20" s="3"/>
      <c r="J20" s="3"/>
    </row>
    <row r="21" spans="2:10" s="1" customFormat="1" ht="35.1" customHeight="1" x14ac:dyDescent="0.25">
      <c r="B21" s="8"/>
      <c r="C21" s="3" t="s">
        <v>43</v>
      </c>
      <c r="D21" s="3"/>
      <c r="E21" s="3"/>
      <c r="F21" s="3"/>
      <c r="G21" s="2">
        <v>3</v>
      </c>
      <c r="H21" s="2">
        <v>15</v>
      </c>
      <c r="I21" s="3"/>
      <c r="J21" s="3"/>
    </row>
    <row r="22" spans="2:10" s="1" customFormat="1" ht="35.1" customHeight="1" x14ac:dyDescent="0.25">
      <c r="B22" s="8"/>
      <c r="C22" s="3" t="s">
        <v>44</v>
      </c>
      <c r="D22" s="3"/>
      <c r="E22" s="3"/>
      <c r="F22" s="3"/>
      <c r="G22" s="2">
        <v>1</v>
      </c>
      <c r="H22" s="2">
        <v>3</v>
      </c>
      <c r="I22" s="3"/>
      <c r="J22" s="3"/>
    </row>
    <row r="23" spans="2:10" s="1" customFormat="1" ht="35.1" customHeight="1" x14ac:dyDescent="0.25">
      <c r="B23" s="8"/>
      <c r="C23" s="3" t="s">
        <v>45</v>
      </c>
      <c r="D23" s="3"/>
      <c r="E23" s="3"/>
      <c r="F23" s="3"/>
      <c r="G23" s="2">
        <v>2</v>
      </c>
      <c r="H23" s="2">
        <v>12</v>
      </c>
      <c r="I23" s="3"/>
      <c r="J23" s="3"/>
    </row>
    <row r="24" spans="2:10" s="1" customFormat="1" ht="35.1" customHeight="1" x14ac:dyDescent="0.25">
      <c r="B24" s="8"/>
      <c r="C24" s="3" t="s">
        <v>52</v>
      </c>
      <c r="D24" s="3"/>
      <c r="E24" s="3"/>
      <c r="F24" s="3"/>
      <c r="G24" s="2">
        <v>15</v>
      </c>
      <c r="H24" s="2">
        <v>2</v>
      </c>
      <c r="I24" s="3"/>
      <c r="J24" s="3"/>
    </row>
    <row r="25" spans="2:10" s="1" customFormat="1" ht="35.1" customHeight="1" x14ac:dyDescent="0.25">
      <c r="B25" s="8"/>
      <c r="C25" s="3" t="s">
        <v>46</v>
      </c>
      <c r="D25" s="3"/>
      <c r="E25" s="3"/>
      <c r="F25" s="3"/>
      <c r="G25" s="2">
        <v>1</v>
      </c>
      <c r="H25" s="2">
        <v>3</v>
      </c>
      <c r="I25" s="3"/>
      <c r="J25" s="3"/>
    </row>
    <row r="26" spans="2:10" s="1" customFormat="1" ht="35.1" customHeight="1" x14ac:dyDescent="0.25">
      <c r="B26" s="8"/>
      <c r="C26" s="3" t="s">
        <v>53</v>
      </c>
      <c r="D26" s="3"/>
      <c r="E26" s="3"/>
      <c r="F26" s="3"/>
      <c r="G26" s="2">
        <v>1</v>
      </c>
      <c r="H26" s="2">
        <v>0.5</v>
      </c>
      <c r="I26" s="3"/>
      <c r="J26" s="3"/>
    </row>
    <row r="27" spans="2:10" s="1" customFormat="1" ht="35.1" customHeight="1" x14ac:dyDescent="0.25">
      <c r="B27" s="8"/>
      <c r="C27" s="3" t="s">
        <v>39</v>
      </c>
      <c r="D27" s="3"/>
      <c r="E27" s="3"/>
      <c r="F27" s="3"/>
      <c r="G27" s="2">
        <v>1</v>
      </c>
      <c r="H27" s="2">
        <v>12</v>
      </c>
      <c r="I27" s="3"/>
      <c r="J27" s="3"/>
    </row>
    <row r="28" spans="2:10" s="1" customFormat="1" ht="35.1" customHeight="1" x14ac:dyDescent="0.25">
      <c r="B28" s="8"/>
      <c r="C28" s="3" t="s">
        <v>39</v>
      </c>
      <c r="D28" s="3"/>
      <c r="E28" s="3"/>
      <c r="F28" s="3"/>
      <c r="G28" s="2">
        <v>30</v>
      </c>
      <c r="H28" s="2">
        <v>100</v>
      </c>
      <c r="I28" s="3"/>
      <c r="J28" s="3"/>
    </row>
    <row r="29" spans="2:10" s="1" customFormat="1" ht="35.1" customHeight="1" x14ac:dyDescent="0.25">
      <c r="B29" s="8"/>
      <c r="C29" s="3"/>
      <c r="D29" s="3"/>
      <c r="E29" s="3"/>
      <c r="F29" s="3"/>
      <c r="G29" s="2"/>
      <c r="H29" s="2"/>
      <c r="I29" s="3"/>
      <c r="J29" s="3"/>
    </row>
    <row r="30" spans="2:10" ht="17.25" x14ac:dyDescent="0.3">
      <c r="B30" s="10" t="s">
        <v>16</v>
      </c>
      <c r="C30" s="9"/>
      <c r="D30" s="9"/>
      <c r="E30" s="9"/>
      <c r="F30" s="9"/>
      <c r="G30" s="9"/>
      <c r="H30" s="9"/>
      <c r="I30" s="9"/>
      <c r="J30" s="9"/>
    </row>
    <row r="31" spans="2:10" s="9" customFormat="1" ht="24.95" customHeight="1" x14ac:dyDescent="0.3">
      <c r="B31"/>
      <c r="C31"/>
      <c r="D31"/>
      <c r="E31"/>
      <c r="F31"/>
      <c r="G31"/>
      <c r="H31"/>
      <c r="I31"/>
      <c r="J31"/>
    </row>
    <row r="32" spans="2:10" ht="35.1" customHeight="1" x14ac:dyDescent="0.25">
      <c r="B32" s="17" t="s">
        <v>8</v>
      </c>
      <c r="C32" s="17" t="s">
        <v>17</v>
      </c>
      <c r="D32" s="17" t="s">
        <v>18</v>
      </c>
      <c r="E32" s="17" t="s">
        <v>19</v>
      </c>
      <c r="F32" s="17" t="s">
        <v>20</v>
      </c>
    </row>
    <row r="33" spans="2:6" ht="35.1" customHeight="1" x14ac:dyDescent="0.25">
      <c r="B33" s="3" t="s">
        <v>39</v>
      </c>
      <c r="C33" s="14">
        <f>COUNTIF(Table1[Animal Type],"Cattle")</f>
        <v>3</v>
      </c>
      <c r="D33" s="14">
        <f>SUMIF(Table1[Animal Type],"Cattle",Table1[Weight (lbs/kg)])</f>
        <v>312</v>
      </c>
      <c r="E33" s="14">
        <f>AVERAGEIF(Table1[Animal Type],"Cattle",Table1[Age (Years)])</f>
        <v>17</v>
      </c>
      <c r="F33" s="3"/>
    </row>
    <row r="34" spans="2:6" ht="35.1" customHeight="1" x14ac:dyDescent="0.25">
      <c r="B34" s="3" t="s">
        <v>40</v>
      </c>
      <c r="C34" s="14">
        <f>COUNTIF(Table1[Animal Type],"Sheep")</f>
        <v>1</v>
      </c>
      <c r="D34" s="14">
        <f>SUMIF(Table1[Animal Type],"Sheep",Table1[Weight (lbs/kg)])</f>
        <v>250</v>
      </c>
      <c r="E34" s="14">
        <f>AVERAGEIF(Table1[Animal Type],"Sheep",Table1[Age (Years)])</f>
        <v>10</v>
      </c>
      <c r="F34" s="3"/>
    </row>
    <row r="35" spans="2:6" ht="35.1" customHeight="1" x14ac:dyDescent="0.25">
      <c r="B35" s="3" t="s">
        <v>47</v>
      </c>
      <c r="C35" s="14">
        <f>COUNTIF(Table1[Animal Type],"Goat")</f>
        <v>1</v>
      </c>
      <c r="D35" s="14">
        <f>SUMIF(Table1[Animal Type],"Goat",Table1[Weight (lbs/kg)])</f>
        <v>150</v>
      </c>
      <c r="E35" s="14">
        <f>AVERAGEIF(Table1[Animal Type],"Goat",Table1[Age (Years)])</f>
        <v>3</v>
      </c>
      <c r="F35" s="3"/>
    </row>
    <row r="36" spans="2:6" ht="35.1" customHeight="1" x14ac:dyDescent="0.25">
      <c r="B36" s="3" t="s">
        <v>48</v>
      </c>
      <c r="C36" s="14">
        <f>COUNTIF(Table1[Animal Type],"Pig")</f>
        <v>1</v>
      </c>
      <c r="D36" s="14">
        <f>SUMIF(Table1[Animal Type],"Pig",Table1[Weight (lbs/kg)])</f>
        <v>90</v>
      </c>
      <c r="E36" s="14">
        <f>AVERAGEIF(Table1[Animal Type],"Pig",Table1[Age (Years)])</f>
        <v>5</v>
      </c>
      <c r="F36" s="3"/>
    </row>
    <row r="37" spans="2:6" ht="35.1" customHeight="1" x14ac:dyDescent="0.25">
      <c r="B37" s="3" t="s">
        <v>49</v>
      </c>
      <c r="C37" s="14">
        <f>COUNTIF(Table1[Animal Type],"Turkey")</f>
        <v>1</v>
      </c>
      <c r="D37" s="14">
        <f>SUMIF(Table1[Animal Type],"Turkey",Table1[Weight (lbs/kg)])</f>
        <v>23</v>
      </c>
      <c r="E37" s="14">
        <f>AVERAGEIF(Table1[Animal Type],"Turkey",Table1[Age (Years)])</f>
        <v>5</v>
      </c>
    </row>
    <row r="38" spans="2:6" ht="35.1" customHeight="1" x14ac:dyDescent="0.25">
      <c r="B38" s="3" t="s">
        <v>50</v>
      </c>
      <c r="C38" s="14">
        <f>COUNTIF(Table1[Animal Type],"Duck")</f>
        <v>1</v>
      </c>
      <c r="D38" s="14">
        <f>SUMIF(Table1[Animal Type],"Duck",Table1[Weight (lbs/kg)])</f>
        <v>2</v>
      </c>
      <c r="E38" s="14">
        <f>AVERAGEIF(Table1[Animal Type],"Duck",Table1[Age (Years)])</f>
        <v>3</v>
      </c>
      <c r="F38" s="3"/>
    </row>
    <row r="39" spans="2:6" ht="35.1" customHeight="1" x14ac:dyDescent="0.25">
      <c r="B39" s="3" t="s">
        <v>41</v>
      </c>
      <c r="C39" s="14">
        <f>COUNTIF(Table1[Animal Type],"Geese")</f>
        <v>1</v>
      </c>
      <c r="D39" s="14">
        <f>SUMIF(Table1[Animal Type],"Geese",Table1[Weight (lbs/kg)])</f>
        <v>5</v>
      </c>
      <c r="E39" s="14">
        <f>AVERAGEIF(Table1[Animal Type],"Geese",Table1[Age (Years)])</f>
        <v>2</v>
      </c>
      <c r="F39" s="3"/>
    </row>
    <row r="40" spans="2:6" ht="35.1" customHeight="1" x14ac:dyDescent="0.25">
      <c r="B40" s="3" t="s">
        <v>42</v>
      </c>
      <c r="C40" s="14">
        <f>COUNTIF(Table1[Animal Type],"Quail")</f>
        <v>1</v>
      </c>
      <c r="D40" s="14">
        <f>SUMIF(Table1[Animal Type],"Quail",Table1[Weight (lbs/kg)])</f>
        <v>12</v>
      </c>
      <c r="E40" s="14">
        <f>AVERAGEIF(Table1[Animal Type],"Quail",Table1[Age (Years)])</f>
        <v>2.5</v>
      </c>
      <c r="F40" s="3"/>
    </row>
    <row r="41" spans="2:6" ht="35.1" customHeight="1" x14ac:dyDescent="0.25">
      <c r="B41" s="3" t="s">
        <v>51</v>
      </c>
      <c r="C41" s="14">
        <f>COUNTIF(Table1[Animal Type],"Horse")</f>
        <v>1</v>
      </c>
      <c r="D41" s="14">
        <f>SUMIF(Table1[Animal Type],"Horse",Table1[Weight (lbs/kg)])</f>
        <v>250</v>
      </c>
      <c r="E41" s="14">
        <f>AVERAGEIF(Table1[Animal Type],"Horse",Table1[Age (Years)])</f>
        <v>12</v>
      </c>
      <c r="F41" s="3"/>
    </row>
    <row r="42" spans="2:6" ht="35.1" customHeight="1" x14ac:dyDescent="0.25">
      <c r="B42" s="3" t="s">
        <v>43</v>
      </c>
      <c r="C42" s="14">
        <f>COUNTIF(Table1[Animal Type],"Bison")</f>
        <v>1</v>
      </c>
      <c r="D42" s="14">
        <f>SUMIF(Table1[Animal Type],"Bison",Table1[Weight (lbs/kg)])</f>
        <v>15</v>
      </c>
      <c r="E42" s="14">
        <f>AVERAGEIF(Table1[Animal Type],"Bison",Table1[Age (Years)])</f>
        <v>3</v>
      </c>
      <c r="F42" s="3"/>
    </row>
    <row r="43" spans="2:6" ht="35.1" customHeight="1" x14ac:dyDescent="0.25">
      <c r="B43" s="3" t="s">
        <v>44</v>
      </c>
      <c r="C43" s="14">
        <f>COUNTIF(Table1[Animal Type],"Llamas")</f>
        <v>1</v>
      </c>
      <c r="D43" s="14">
        <f>SUMIF(Table1[Animal Type],"Llamas",Table1[Weight (lbs/kg)])</f>
        <v>3</v>
      </c>
      <c r="E43" s="14">
        <f>AVERAGEIF(Table1[Animal Type],"Llamas",Table1[Age (Years)])</f>
        <v>1</v>
      </c>
      <c r="F43" s="3"/>
    </row>
    <row r="44" spans="2:6" ht="35.1" customHeight="1" x14ac:dyDescent="0.25">
      <c r="B44" s="3" t="s">
        <v>45</v>
      </c>
      <c r="C44" s="14">
        <f>COUNTIF(Table1[Animal Type],"Alpacas")</f>
        <v>1</v>
      </c>
      <c r="D44" s="14">
        <f>SUMIF(Table1[Animal Type],"Alpacas",Table1[Weight (lbs/kg)])</f>
        <v>12</v>
      </c>
      <c r="E44" s="14">
        <f>AVERAGEIF(Table1[Animal Type],"Alpacas",Table1[Age (Years)])</f>
        <v>2</v>
      </c>
      <c r="F44" s="3"/>
    </row>
    <row r="45" spans="2:6" ht="35.1" customHeight="1" x14ac:dyDescent="0.25">
      <c r="B45" s="3" t="s">
        <v>52</v>
      </c>
      <c r="C45" s="14">
        <f>COUNTIF(Table1[Animal Type],"Rabbit")</f>
        <v>1</v>
      </c>
      <c r="D45" s="14">
        <f>SUMIF(Table1[Animal Type],"Rabbit",Table1[Weight (lbs/kg)])</f>
        <v>2</v>
      </c>
      <c r="E45" s="14">
        <f>AVERAGEIF(Table1[Animal Type],"Rabbit",Table1[Age (Years)])</f>
        <v>15</v>
      </c>
      <c r="F45" s="3"/>
    </row>
    <row r="46" spans="2:6" ht="35.1" customHeight="1" x14ac:dyDescent="0.25">
      <c r="B46" s="3" t="s">
        <v>46</v>
      </c>
      <c r="C46" s="14">
        <f>COUNTIF(Table1[Animal Type],"Fish")</f>
        <v>1</v>
      </c>
      <c r="D46" s="14">
        <f>SUMIF(Table1[Animal Type],"Fish",Table1[Weight (lbs/kg)])</f>
        <v>3</v>
      </c>
      <c r="E46" s="14">
        <f>AVERAGEIF(Table1[Animal Type],"Fish",Table1[Age (Years)])</f>
        <v>1</v>
      </c>
      <c r="F46" s="3"/>
    </row>
    <row r="47" spans="2:6" ht="35.1" customHeight="1" x14ac:dyDescent="0.25">
      <c r="B47" s="3" t="s">
        <v>53</v>
      </c>
      <c r="C47" s="14">
        <f>COUNTIF(Table1[Animal Type],"Bee")</f>
        <v>1</v>
      </c>
      <c r="D47" s="14">
        <f>SUMIF(Table1[Animal Type],"Bee",Table1[Weight (lbs/kg)])</f>
        <v>0.5</v>
      </c>
      <c r="E47" s="14">
        <f>AVERAGEIF(Table1[Animal Type],"Bee",Table1[Age (Years)])</f>
        <v>1</v>
      </c>
      <c r="F47" s="3"/>
    </row>
    <row r="48" spans="2:6" ht="35.1" customHeight="1" x14ac:dyDescent="0.25">
      <c r="B48" s="3"/>
      <c r="C48" s="2"/>
      <c r="D48" s="13"/>
      <c r="E48" s="13"/>
      <c r="F48" s="3"/>
    </row>
    <row r="49" spans="2:10" ht="35.1" customHeight="1" x14ac:dyDescent="0.25">
      <c r="B49" s="3"/>
      <c r="C49" s="2"/>
      <c r="D49" s="13"/>
      <c r="E49" s="13"/>
      <c r="F49" s="3"/>
    </row>
    <row r="50" spans="2:10" ht="17.25" x14ac:dyDescent="0.3">
      <c r="B50" s="10" t="s">
        <v>21</v>
      </c>
      <c r="C50" s="9"/>
      <c r="D50" s="9"/>
      <c r="E50" s="9"/>
      <c r="F50" s="9"/>
      <c r="G50" s="9"/>
      <c r="H50" s="9"/>
      <c r="I50" s="9"/>
      <c r="J50" s="9"/>
    </row>
    <row r="51" spans="2:10" s="9" customFormat="1" ht="12.75" customHeight="1" x14ac:dyDescent="0.3">
      <c r="B51"/>
      <c r="C51"/>
      <c r="D51"/>
      <c r="E51"/>
      <c r="F51"/>
      <c r="G51"/>
      <c r="H51"/>
      <c r="I51"/>
      <c r="J51"/>
    </row>
    <row r="52" spans="2:10" ht="35.1" customHeight="1" x14ac:dyDescent="0.25">
      <c r="B52" s="17" t="s">
        <v>7</v>
      </c>
      <c r="C52" s="17" t="s">
        <v>22</v>
      </c>
      <c r="D52" s="17" t="s">
        <v>23</v>
      </c>
      <c r="E52" s="17" t="s">
        <v>24</v>
      </c>
      <c r="F52" s="17" t="s">
        <v>25</v>
      </c>
      <c r="G52" s="17" t="s">
        <v>26</v>
      </c>
    </row>
    <row r="53" spans="2:10" ht="35.1" customHeight="1" x14ac:dyDescent="0.25">
      <c r="B53" s="3"/>
      <c r="C53" s="3"/>
      <c r="D53" s="3"/>
      <c r="E53" s="3"/>
      <c r="F53" s="3"/>
      <c r="G53" s="3"/>
    </row>
    <row r="54" spans="2:10" ht="35.1" customHeight="1" x14ac:dyDescent="0.25">
      <c r="B54" s="3"/>
      <c r="C54" s="3"/>
      <c r="D54" s="3"/>
      <c r="E54" s="3"/>
      <c r="F54" s="3"/>
      <c r="G54" s="3"/>
    </row>
    <row r="55" spans="2:10" ht="35.1" customHeight="1" x14ac:dyDescent="0.25">
      <c r="B55" s="3"/>
      <c r="C55" s="3"/>
      <c r="D55" s="3"/>
      <c r="E55" s="3"/>
      <c r="F55" s="3"/>
      <c r="G55" s="3"/>
    </row>
    <row r="56" spans="2:10" ht="35.1" customHeight="1" x14ac:dyDescent="0.25">
      <c r="B56" s="3"/>
      <c r="C56" s="3"/>
      <c r="D56" s="3"/>
      <c r="E56" s="3"/>
      <c r="F56" s="3"/>
      <c r="G56" s="3"/>
    </row>
    <row r="57" spans="2:10" ht="35.1" customHeight="1" x14ac:dyDescent="0.25"/>
    <row r="58" spans="2:10" ht="35.1" customHeight="1" x14ac:dyDescent="0.25"/>
    <row r="59" spans="2:10" ht="17.25" x14ac:dyDescent="0.3">
      <c r="B59" s="10" t="s">
        <v>27</v>
      </c>
      <c r="C59" s="9"/>
      <c r="D59" s="9"/>
      <c r="E59" s="9"/>
      <c r="F59" s="9"/>
      <c r="G59" s="9"/>
      <c r="H59" s="9"/>
      <c r="I59" s="9"/>
      <c r="J59" s="9"/>
    </row>
    <row r="60" spans="2:10" s="9" customFormat="1" ht="24.95" customHeight="1" x14ac:dyDescent="0.3">
      <c r="B60"/>
      <c r="C60"/>
      <c r="D60"/>
      <c r="E60"/>
      <c r="F60"/>
      <c r="G60"/>
      <c r="H60"/>
      <c r="I60"/>
      <c r="J60"/>
    </row>
    <row r="61" spans="2:10" ht="35.1" customHeight="1" x14ac:dyDescent="0.25">
      <c r="B61" s="17" t="s">
        <v>28</v>
      </c>
      <c r="C61" s="17" t="s">
        <v>29</v>
      </c>
      <c r="D61" s="17" t="s">
        <v>30</v>
      </c>
      <c r="E61" s="17" t="s">
        <v>31</v>
      </c>
    </row>
    <row r="62" spans="2:10" ht="35.1" customHeight="1" x14ac:dyDescent="0.25">
      <c r="B62" s="3"/>
      <c r="C62" s="3"/>
      <c r="D62" s="3"/>
      <c r="E62" s="3"/>
    </row>
    <row r="63" spans="2:10" ht="35.1" customHeight="1" x14ac:dyDescent="0.25">
      <c r="B63" s="3"/>
      <c r="C63" s="3"/>
      <c r="D63" s="3"/>
      <c r="E63" s="3"/>
    </row>
    <row r="64" spans="2:10" ht="35.1" customHeight="1" x14ac:dyDescent="0.25">
      <c r="B64" s="3"/>
      <c r="C64" s="3"/>
      <c r="D64" s="3"/>
      <c r="E64" s="3"/>
    </row>
    <row r="65" spans="2:10" ht="35.1" customHeight="1" x14ac:dyDescent="0.25">
      <c r="B65" s="3"/>
      <c r="C65" s="3"/>
      <c r="D65" s="3"/>
      <c r="E65" s="3"/>
    </row>
    <row r="66" spans="2:10" ht="35.1" customHeight="1" x14ac:dyDescent="0.25"/>
    <row r="68" spans="2:10" ht="17.25" x14ac:dyDescent="0.3">
      <c r="B68" s="10" t="s">
        <v>32</v>
      </c>
      <c r="C68" s="9"/>
      <c r="D68" s="9"/>
      <c r="E68" s="9"/>
      <c r="F68" s="9"/>
      <c r="G68" s="9"/>
      <c r="H68" s="9"/>
      <c r="I68" s="9"/>
      <c r="J68" s="9"/>
    </row>
    <row r="70" spans="2:10" ht="35.1" customHeight="1" x14ac:dyDescent="0.25">
      <c r="B70" s="17" t="s">
        <v>33</v>
      </c>
      <c r="C70" s="17" t="s">
        <v>34</v>
      </c>
      <c r="D70" s="17" t="s">
        <v>35</v>
      </c>
      <c r="E70" s="17" t="s">
        <v>36</v>
      </c>
      <c r="F70" s="17" t="s">
        <v>37</v>
      </c>
      <c r="G70" s="17" t="s">
        <v>38</v>
      </c>
    </row>
    <row r="71" spans="2:10" ht="35.1" customHeight="1" x14ac:dyDescent="0.25">
      <c r="B71" s="3"/>
      <c r="C71" s="3"/>
      <c r="D71" s="3"/>
      <c r="E71" s="3"/>
      <c r="F71" s="3"/>
      <c r="G71" s="3"/>
    </row>
    <row r="72" spans="2:10" ht="35.1" customHeight="1" x14ac:dyDescent="0.25">
      <c r="B72" s="3"/>
      <c r="C72" s="3"/>
      <c r="D72" s="3"/>
      <c r="E72" s="3"/>
      <c r="F72" s="3"/>
      <c r="G72" s="3"/>
    </row>
    <row r="73" spans="2:10" ht="35.1" customHeight="1" x14ac:dyDescent="0.25">
      <c r="B73" s="3"/>
      <c r="C73" s="3"/>
      <c r="D73" s="3"/>
      <c r="E73" s="3"/>
      <c r="F73" s="3"/>
      <c r="G73" s="3"/>
    </row>
    <row r="74" spans="2:10" ht="35.1" customHeight="1" x14ac:dyDescent="0.25"/>
  </sheetData>
  <mergeCells count="5">
    <mergeCell ref="B2:J2"/>
    <mergeCell ref="C6:E6"/>
    <mergeCell ref="C7:E7"/>
    <mergeCell ref="G6:I6"/>
    <mergeCell ref="G7:I7"/>
  </mergeCells>
  <dataValidations count="6">
    <dataValidation allowBlank="1" showInputMessage="1" showErrorMessage="1" prompt="Farm/Ranch Information: Fill in the farm or ranch details at the top of the inventory." sqref="B4"/>
    <dataValidation allowBlank="1" showInputMessage="1" showErrorMessage="1" prompt="Livestock Inventory Table: List each animal with its unique ID number, type, breed, sex, birth date, age, weight, health status, and any additional notes." sqref="B9"/>
    <dataValidation allowBlank="1" showInputMessage="1" showErrorMessage="1" prompt="Summary of Livestock by Type: Provide totals and averages for better insight into livestock management." sqref="B30"/>
    <dataValidation allowBlank="1" showInputMessage="1" showErrorMessage="1" prompt="Health Records Summary: Document any health issues, treatments, and veterinary visits for each animal." sqref="B50"/>
    <dataValidation allowBlank="1" showInputMessage="1" showErrorMessage="1" prompt=" Feeding and Care Schedule: Note the feeding schedules, diet types, and any special care requirements for the livestock." sqref="B59"/>
    <dataValidation allowBlank="1" showInputMessage="1" showErrorMessage="1" prompt="Breeding Records: If applicable, maintain breeding records to track mating dates and expected offspring." sqref="B68"/>
  </dataValidations>
  <pageMargins left="0.25" right="0.25" top="0.75" bottom="0.75" header="0.3" footer="0.3"/>
  <pageSetup scale="47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Livestock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2024-10-23T15:30:46Z</cp:lastPrinted>
  <dcterms:created xsi:type="dcterms:W3CDTF">2024-10-23T14:17:27Z</dcterms:created>
  <dcterms:modified xsi:type="dcterms:W3CDTF">2024-10-23T15:31:09Z</dcterms:modified>
</cp:coreProperties>
</file>