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Renovation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48" i="1" s="1"/>
  <c r="C47" i="1"/>
  <c r="C46" i="1"/>
  <c r="C45" i="1"/>
  <c r="C49" i="1" s="1"/>
  <c r="C50" i="1" s="1"/>
  <c r="E29" i="1"/>
  <c r="E30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5" i="1"/>
  <c r="E36" i="1"/>
  <c r="E37" i="1"/>
  <c r="E38" i="1"/>
  <c r="E39" i="1"/>
  <c r="E34" i="1"/>
  <c r="E12" i="1"/>
</calcChain>
</file>

<file path=xl/sharedStrings.xml><?xml version="1.0" encoding="utf-8"?>
<sst xmlns="http://schemas.openxmlformats.org/spreadsheetml/2006/main" count="60" uniqueCount="56">
  <si>
    <t>Renovation Overview</t>
  </si>
  <si>
    <t>Category</t>
  </si>
  <si>
    <t>Estimated Cost ($)</t>
  </si>
  <si>
    <t>Actual Cost ($)</t>
  </si>
  <si>
    <t>Difference ($)</t>
  </si>
  <si>
    <t>Notes</t>
  </si>
  <si>
    <t>Demolition</t>
  </si>
  <si>
    <t>Foundation/Structural</t>
  </si>
  <si>
    <t>Framing</t>
  </si>
  <si>
    <t>Plumbing</t>
  </si>
  <si>
    <t>Electrical</t>
  </si>
  <si>
    <t>HVAC</t>
  </si>
  <si>
    <t>Windows &amp; Doors</t>
  </si>
  <si>
    <t>Roofing</t>
  </si>
  <si>
    <t>Insulation</t>
  </si>
  <si>
    <t>Drywall</t>
  </si>
  <si>
    <t>Painting</t>
  </si>
  <si>
    <t>Flooring</t>
  </si>
  <si>
    <t>Cabinetry</t>
  </si>
  <si>
    <t>Countertops</t>
  </si>
  <si>
    <t>Lighting Fixtures</t>
  </si>
  <si>
    <t>Appliances</t>
  </si>
  <si>
    <t>Landscaping</t>
  </si>
  <si>
    <t>Miscellaneous</t>
  </si>
  <si>
    <t>Contingency (10%)</t>
  </si>
  <si>
    <t>Labor Costs</t>
  </si>
  <si>
    <t>Labor Category</t>
  </si>
  <si>
    <t>General Contractor</t>
  </si>
  <si>
    <t>Plumber</t>
  </si>
  <si>
    <t>Electrician</t>
  </si>
  <si>
    <t>Carpenter</t>
  </si>
  <si>
    <t>Painter</t>
  </si>
  <si>
    <t>HVAC Technician</t>
  </si>
  <si>
    <t>Other (Specify)</t>
  </si>
  <si>
    <t>Total Budget Overview</t>
  </si>
  <si>
    <t>Instructions for Use:</t>
  </si>
  <si>
    <r>
      <t>1. Estimated Cost</t>
    </r>
    <r>
      <rPr>
        <sz val="11"/>
        <color theme="1"/>
        <rFont val="Calibri"/>
        <family val="2"/>
        <scheme val="minor"/>
      </rPr>
      <t>: Input the estimated cost for each category before starting the renovation.</t>
    </r>
  </si>
  <si>
    <r>
      <t>2. Actual Cost</t>
    </r>
    <r>
      <rPr>
        <sz val="11"/>
        <color theme="1"/>
        <rFont val="Calibri"/>
        <family val="2"/>
        <scheme val="minor"/>
      </rPr>
      <t>: Record the actual cost after the purchase or completion of the task.</t>
    </r>
  </si>
  <si>
    <r>
      <t>3. Difference</t>
    </r>
    <r>
      <rPr>
        <sz val="11"/>
        <color theme="1"/>
        <rFont val="Calibri"/>
        <family val="2"/>
        <scheme val="minor"/>
      </rPr>
      <t>: Track the variance between estimated and actual costs (positive or negative).</t>
    </r>
  </si>
  <si>
    <r>
      <t>4. Notes</t>
    </r>
    <r>
      <rPr>
        <sz val="11"/>
        <color theme="1"/>
        <rFont val="Calibri"/>
        <family val="2"/>
        <scheme val="minor"/>
      </rPr>
      <t>: Include any relevant details about the purchase, materials, or labor.</t>
    </r>
  </si>
  <si>
    <r>
      <t>5. Contingency</t>
    </r>
    <r>
      <rPr>
        <sz val="11"/>
        <color theme="1"/>
        <rFont val="Calibri"/>
        <family val="2"/>
        <scheme val="minor"/>
      </rPr>
      <t>: It is recommended to set aside a 10% contingency for unforeseen costs.</t>
    </r>
  </si>
  <si>
    <t>Home Renovation Budget Sheet</t>
  </si>
  <si>
    <r>
      <t>Total Estimated Material Costs</t>
    </r>
    <r>
      <rPr>
        <sz val="11"/>
        <color theme="1"/>
        <rFont val="Calibri"/>
        <family val="2"/>
        <scheme val="minor"/>
      </rPr>
      <t xml:space="preserve">: </t>
    </r>
  </si>
  <si>
    <r>
      <t>Total Actual Material Costs</t>
    </r>
    <r>
      <rPr>
        <sz val="11"/>
        <color theme="1"/>
        <rFont val="Calibri"/>
        <family val="2"/>
        <scheme val="minor"/>
      </rPr>
      <t xml:space="preserve">: </t>
    </r>
  </si>
  <si>
    <r>
      <t>Total Actual Labor Costs</t>
    </r>
    <r>
      <rPr>
        <sz val="11"/>
        <color theme="1"/>
        <rFont val="Calibri"/>
        <family val="2"/>
        <scheme val="minor"/>
      </rPr>
      <t xml:space="preserve">: </t>
    </r>
  </si>
  <si>
    <r>
      <t>Total Estimated Budget</t>
    </r>
    <r>
      <rPr>
        <sz val="11"/>
        <color theme="1"/>
        <rFont val="Calibri"/>
        <family val="2"/>
        <scheme val="minor"/>
      </rPr>
      <t xml:space="preserve">: </t>
    </r>
  </si>
  <si>
    <r>
      <t>Total Actual Budget</t>
    </r>
    <r>
      <rPr>
        <sz val="11"/>
        <color theme="1"/>
        <rFont val="Calibri"/>
        <family val="2"/>
        <scheme val="minor"/>
      </rPr>
      <t xml:space="preserve">: </t>
    </r>
  </si>
  <si>
    <r>
      <t>Net Budget Difference</t>
    </r>
    <r>
      <rPr>
        <sz val="11"/>
        <color theme="1"/>
        <rFont val="Calibri"/>
        <family val="2"/>
        <scheme val="minor"/>
      </rPr>
      <t>:  (Surplus/Deficit)</t>
    </r>
  </si>
  <si>
    <r>
      <t>Total Estimated Labor Costs</t>
    </r>
    <r>
      <rPr>
        <sz val="11"/>
        <color theme="1"/>
        <rFont val="Calibri"/>
        <family val="2"/>
        <scheme val="minor"/>
      </rPr>
      <t xml:space="preserve">: </t>
    </r>
  </si>
  <si>
    <t>Reference</t>
  </si>
  <si>
    <t>Amount</t>
  </si>
  <si>
    <t xml:space="preserve">Homeowner: </t>
  </si>
  <si>
    <t xml:space="preserve">Project Name: </t>
  </si>
  <si>
    <t xml:space="preserve">Project Address: </t>
  </si>
  <si>
    <t xml:space="preserve">Prepared By: </t>
  </si>
  <si>
    <t xml:space="preserve">Date Prepared: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</si>
</sst>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vertical="center" wrapText="1"/>
    </xf>
    <xf numFmtId="168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/>
    <xf numFmtId="0" fontId="5" fillId="0" borderId="0" xfId="0" applyFont="1" applyAlignment="1">
      <alignment vertical="center"/>
    </xf>
    <xf numFmtId="168" fontId="0" fillId="0" borderId="0" xfId="0" applyNumberFormat="1" applyAlignment="1">
      <alignment horizontal="left" vertical="center"/>
    </xf>
    <xf numFmtId="168" fontId="0" fillId="3" borderId="0" xfId="0" applyNumberFormat="1" applyFill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B0F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0" indent="0" justifyLastLine="0" shrinkToFit="0" readingOrder="0"/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numFmt numFmtId="168" formatCode="&quot;$&quot;#,##0.00"/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F30" totalsRowShown="0" headerRowDxfId="0" dataDxfId="1">
  <autoFilter ref="B11:F30"/>
  <tableColumns count="5">
    <tableColumn id="1" name="Category" dataDxfId="18"/>
    <tableColumn id="2" name="Estimated Cost ($)" dataDxfId="17"/>
    <tableColumn id="3" name="Actual Cost ($)" dataDxfId="16"/>
    <tableColumn id="4" name="Difference ($)" dataDxfId="14">
      <calculatedColumnFormula>IF(D12&gt;C12,D12-C12,C12-D12)</calculatedColumnFormula>
    </tableColumn>
    <tableColumn id="5" name="Notes" dataDxfId="1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3:F40" totalsRowShown="0" headerRowDxfId="8" dataDxfId="9">
  <autoFilter ref="B33:F40"/>
  <tableColumns count="5">
    <tableColumn id="1" name="Labor Category" dataDxfId="13"/>
    <tableColumn id="2" name="Estimated Cost ($)" dataDxfId="12"/>
    <tableColumn id="3" name="Actual Cost ($)" dataDxfId="11"/>
    <tableColumn id="4" name="Difference ($)" dataDxfId="6">
      <calculatedColumnFormula>IF(D34&gt;C34,D34-C34,C34-D34)</calculatedColumnFormula>
    </tableColumn>
    <tableColumn id="5" name="Notes" dataDxfId="1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B43:C50" totalsRowShown="0" headerRowDxfId="7">
  <autoFilter ref="B43:C50"/>
  <tableColumns count="2">
    <tableColumn id="1" name="Reference" dataDxfId="3"/>
    <tableColumn id="2" name="Amount" dataDxfId="2">
      <calculatedColumnFormula>SUM(Table1[Estimated Cost ($)])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8"/>
  <sheetViews>
    <sheetView showGridLines="0" tabSelected="1" workbookViewId="0">
      <selection activeCell="J9" sqref="J9"/>
    </sheetView>
  </sheetViews>
  <sheetFormatPr defaultRowHeight="15" x14ac:dyDescent="0.25"/>
  <cols>
    <col min="1" max="1" width="4.28515625" customWidth="1"/>
    <col min="2" max="2" width="31" customWidth="1"/>
    <col min="3" max="5" width="20.7109375" customWidth="1"/>
    <col min="6" max="6" width="38.85546875" customWidth="1"/>
  </cols>
  <sheetData>
    <row r="2" spans="2:6" ht="30" x14ac:dyDescent="0.25">
      <c r="B2" s="12" t="s">
        <v>41</v>
      </c>
      <c r="C2" s="13"/>
      <c r="D2" s="13"/>
      <c r="E2" s="13"/>
      <c r="F2" s="13"/>
    </row>
    <row r="4" spans="2:6" ht="23.1" customHeight="1" x14ac:dyDescent="0.25">
      <c r="B4" s="14" t="s">
        <v>51</v>
      </c>
      <c r="C4" s="6"/>
      <c r="D4" s="6"/>
    </row>
    <row r="5" spans="2:6" ht="23.1" customHeight="1" x14ac:dyDescent="0.25">
      <c r="B5" s="14" t="s">
        <v>52</v>
      </c>
      <c r="C5" s="6"/>
      <c r="D5" s="6"/>
    </row>
    <row r="6" spans="2:6" ht="23.1" customHeight="1" x14ac:dyDescent="0.25">
      <c r="B6" s="14" t="s">
        <v>53</v>
      </c>
      <c r="C6" s="6"/>
      <c r="D6" s="6"/>
    </row>
    <row r="7" spans="2:6" ht="23.1" customHeight="1" x14ac:dyDescent="0.25">
      <c r="B7" s="14" t="s">
        <v>54</v>
      </c>
      <c r="C7" s="6"/>
      <c r="D7" s="6"/>
    </row>
    <row r="8" spans="2:6" ht="23.1" customHeight="1" x14ac:dyDescent="0.25">
      <c r="B8" s="14" t="s">
        <v>55</v>
      </c>
      <c r="C8" s="6"/>
      <c r="D8" s="6"/>
    </row>
    <row r="10" spans="2:6" ht="18" x14ac:dyDescent="0.25">
      <c r="B10" s="1" t="s">
        <v>0</v>
      </c>
    </row>
    <row r="11" spans="2:6" ht="30" customHeight="1" x14ac:dyDescent="0.25">
      <c r="B11" s="17" t="s">
        <v>1</v>
      </c>
      <c r="C11" s="17" t="s">
        <v>2</v>
      </c>
      <c r="D11" s="17" t="s">
        <v>3</v>
      </c>
      <c r="E11" s="17" t="s">
        <v>4</v>
      </c>
      <c r="F11" s="17" t="s">
        <v>5</v>
      </c>
    </row>
    <row r="12" spans="2:6" ht="30" customHeight="1" x14ac:dyDescent="0.25">
      <c r="B12" s="7" t="s">
        <v>6</v>
      </c>
      <c r="C12" s="8">
        <v>200</v>
      </c>
      <c r="D12" s="8">
        <v>200</v>
      </c>
      <c r="E12" s="8">
        <f t="shared" ref="E12" si="0">IF(D12&gt;C12,D12-C12,C12-D12)</f>
        <v>0</v>
      </c>
      <c r="F12" s="7"/>
    </row>
    <row r="13" spans="2:6" ht="30" customHeight="1" x14ac:dyDescent="0.25">
      <c r="B13" s="7" t="s">
        <v>7</v>
      </c>
      <c r="C13" s="8">
        <v>200</v>
      </c>
      <c r="D13" s="8">
        <v>156</v>
      </c>
      <c r="E13" s="8">
        <f t="shared" ref="E13:E28" si="1">IF(D13&gt;C13,D13-C13,C13-D13)</f>
        <v>44</v>
      </c>
      <c r="F13" s="7"/>
    </row>
    <row r="14" spans="2:6" ht="30" customHeight="1" x14ac:dyDescent="0.25">
      <c r="B14" s="7" t="s">
        <v>8</v>
      </c>
      <c r="C14" s="8">
        <v>300</v>
      </c>
      <c r="D14" s="8">
        <v>236</v>
      </c>
      <c r="E14" s="8">
        <f t="shared" si="1"/>
        <v>64</v>
      </c>
      <c r="F14" s="7"/>
    </row>
    <row r="15" spans="2:6" ht="30" customHeight="1" x14ac:dyDescent="0.25">
      <c r="B15" s="7" t="s">
        <v>9</v>
      </c>
      <c r="C15" s="8">
        <v>2500</v>
      </c>
      <c r="D15" s="8">
        <v>2542</v>
      </c>
      <c r="E15" s="8">
        <f t="shared" si="1"/>
        <v>42</v>
      </c>
      <c r="F15" s="7"/>
    </row>
    <row r="16" spans="2:6" ht="30" customHeight="1" x14ac:dyDescent="0.25">
      <c r="B16" s="7" t="s">
        <v>10</v>
      </c>
      <c r="C16" s="8">
        <v>2600</v>
      </c>
      <c r="D16" s="8">
        <v>2565</v>
      </c>
      <c r="E16" s="8">
        <f t="shared" si="1"/>
        <v>35</v>
      </c>
      <c r="F16" s="7"/>
    </row>
    <row r="17" spans="2:6" ht="30" customHeight="1" x14ac:dyDescent="0.25">
      <c r="B17" s="7" t="s">
        <v>11</v>
      </c>
      <c r="C17" s="8">
        <v>2500</v>
      </c>
      <c r="D17" s="8">
        <v>2452</v>
      </c>
      <c r="E17" s="8">
        <f t="shared" si="1"/>
        <v>48</v>
      </c>
      <c r="F17" s="7"/>
    </row>
    <row r="18" spans="2:6" ht="30" customHeight="1" x14ac:dyDescent="0.25">
      <c r="B18" s="7" t="s">
        <v>12</v>
      </c>
      <c r="C18" s="8">
        <v>2600</v>
      </c>
      <c r="D18" s="8">
        <v>2541</v>
      </c>
      <c r="E18" s="8">
        <f t="shared" si="1"/>
        <v>59</v>
      </c>
      <c r="F18" s="7"/>
    </row>
    <row r="19" spans="2:6" ht="30" customHeight="1" x14ac:dyDescent="0.25">
      <c r="B19" s="7" t="s">
        <v>13</v>
      </c>
      <c r="C19" s="8">
        <v>3000</v>
      </c>
      <c r="D19" s="8">
        <v>3200</v>
      </c>
      <c r="E19" s="8">
        <f t="shared" si="1"/>
        <v>200</v>
      </c>
      <c r="F19" s="7"/>
    </row>
    <row r="20" spans="2:6" ht="30" customHeight="1" x14ac:dyDescent="0.25">
      <c r="B20" s="7" t="s">
        <v>14</v>
      </c>
      <c r="C20" s="8">
        <v>2654</v>
      </c>
      <c r="D20" s="8">
        <v>2542</v>
      </c>
      <c r="E20" s="8">
        <f t="shared" si="1"/>
        <v>112</v>
      </c>
      <c r="F20" s="7"/>
    </row>
    <row r="21" spans="2:6" ht="30" customHeight="1" x14ac:dyDescent="0.25">
      <c r="B21" s="7" t="s">
        <v>15</v>
      </c>
      <c r="C21" s="8">
        <v>300</v>
      </c>
      <c r="D21" s="8">
        <v>253</v>
      </c>
      <c r="E21" s="8">
        <f t="shared" si="1"/>
        <v>47</v>
      </c>
      <c r="F21" s="7"/>
    </row>
    <row r="22" spans="2:6" ht="30" customHeight="1" x14ac:dyDescent="0.25">
      <c r="B22" s="7" t="s">
        <v>16</v>
      </c>
      <c r="C22" s="8">
        <v>3120</v>
      </c>
      <c r="D22" s="8">
        <v>2548</v>
      </c>
      <c r="E22" s="8">
        <f t="shared" si="1"/>
        <v>572</v>
      </c>
      <c r="F22" s="7"/>
    </row>
    <row r="23" spans="2:6" ht="30" customHeight="1" x14ac:dyDescent="0.25">
      <c r="B23" s="7" t="s">
        <v>17</v>
      </c>
      <c r="C23" s="8">
        <v>2654</v>
      </c>
      <c r="D23" s="8">
        <v>2700</v>
      </c>
      <c r="E23" s="8">
        <f t="shared" si="1"/>
        <v>46</v>
      </c>
      <c r="F23" s="7"/>
    </row>
    <row r="24" spans="2:6" ht="30" customHeight="1" x14ac:dyDescent="0.25">
      <c r="B24" s="7" t="s">
        <v>18</v>
      </c>
      <c r="C24" s="8">
        <v>325</v>
      </c>
      <c r="D24" s="8">
        <v>254</v>
      </c>
      <c r="E24" s="8">
        <f t="shared" si="1"/>
        <v>71</v>
      </c>
      <c r="F24" s="7"/>
    </row>
    <row r="25" spans="2:6" ht="30" customHeight="1" x14ac:dyDescent="0.25">
      <c r="B25" s="7" t="s">
        <v>19</v>
      </c>
      <c r="C25" s="8">
        <v>254</v>
      </c>
      <c r="D25" s="8">
        <v>236</v>
      </c>
      <c r="E25" s="8">
        <f t="shared" si="1"/>
        <v>18</v>
      </c>
      <c r="F25" s="7"/>
    </row>
    <row r="26" spans="2:6" ht="30" customHeight="1" x14ac:dyDescent="0.25">
      <c r="B26" s="7" t="s">
        <v>20</v>
      </c>
      <c r="C26" s="8">
        <v>325</v>
      </c>
      <c r="D26" s="8">
        <v>254</v>
      </c>
      <c r="E26" s="8">
        <f t="shared" si="1"/>
        <v>71</v>
      </c>
      <c r="F26" s="7"/>
    </row>
    <row r="27" spans="2:6" ht="30" customHeight="1" x14ac:dyDescent="0.25">
      <c r="B27" s="7" t="s">
        <v>21</v>
      </c>
      <c r="C27" s="8">
        <v>125</v>
      </c>
      <c r="D27" s="8">
        <v>215</v>
      </c>
      <c r="E27" s="8">
        <f t="shared" si="1"/>
        <v>90</v>
      </c>
      <c r="F27" s="7"/>
    </row>
    <row r="28" spans="2:6" ht="30" customHeight="1" x14ac:dyDescent="0.25">
      <c r="B28" s="7" t="s">
        <v>22</v>
      </c>
      <c r="C28" s="8">
        <v>546</v>
      </c>
      <c r="D28" s="8">
        <v>425</v>
      </c>
      <c r="E28" s="8">
        <f t="shared" si="1"/>
        <v>121</v>
      </c>
      <c r="F28" s="7"/>
    </row>
    <row r="29" spans="2:6" ht="30" customHeight="1" x14ac:dyDescent="0.25">
      <c r="B29" s="7" t="s">
        <v>23</v>
      </c>
      <c r="C29" s="8">
        <v>524</v>
      </c>
      <c r="D29" s="8">
        <v>425</v>
      </c>
      <c r="E29" s="8">
        <f t="shared" ref="E29:E30" si="2">IF(D29&gt;C29,D29-C29,C29-D29)</f>
        <v>99</v>
      </c>
      <c r="F29" s="7"/>
    </row>
    <row r="30" spans="2:6" ht="30" customHeight="1" x14ac:dyDescent="0.25">
      <c r="B30" s="7" t="s">
        <v>24</v>
      </c>
      <c r="C30" s="8">
        <v>254</v>
      </c>
      <c r="D30" s="8">
        <v>254</v>
      </c>
      <c r="E30" s="8">
        <f t="shared" si="2"/>
        <v>0</v>
      </c>
      <c r="F30" s="7"/>
    </row>
    <row r="32" spans="2:6" ht="18" x14ac:dyDescent="0.25">
      <c r="B32" s="1" t="s">
        <v>25</v>
      </c>
    </row>
    <row r="33" spans="2:6" ht="30" customHeight="1" x14ac:dyDescent="0.25">
      <c r="B33" s="2" t="s">
        <v>26</v>
      </c>
      <c r="C33" s="2" t="s">
        <v>2</v>
      </c>
      <c r="D33" s="2" t="s">
        <v>3</v>
      </c>
      <c r="E33" s="2" t="s">
        <v>4</v>
      </c>
      <c r="F33" s="2" t="s">
        <v>5</v>
      </c>
    </row>
    <row r="34" spans="2:6" ht="30" customHeight="1" x14ac:dyDescent="0.25">
      <c r="B34" s="4" t="s">
        <v>27</v>
      </c>
      <c r="C34" s="8">
        <v>200</v>
      </c>
      <c r="D34" s="8">
        <v>200</v>
      </c>
      <c r="E34" s="8">
        <f t="shared" ref="E34" si="3">IF(D34&gt;C34,D34-C34,C34-D34)</f>
        <v>0</v>
      </c>
      <c r="F34" s="3"/>
    </row>
    <row r="35" spans="2:6" ht="30" customHeight="1" x14ac:dyDescent="0.25">
      <c r="B35" s="4" t="s">
        <v>28</v>
      </c>
      <c r="C35" s="8">
        <v>256</v>
      </c>
      <c r="D35" s="8">
        <v>300</v>
      </c>
      <c r="E35" s="8">
        <f t="shared" ref="E35:E40" si="4">IF(D35&gt;C35,D35-C35,C35-D35)</f>
        <v>44</v>
      </c>
      <c r="F35" s="3"/>
    </row>
    <row r="36" spans="2:6" ht="30" customHeight="1" x14ac:dyDescent="0.25">
      <c r="B36" s="4" t="s">
        <v>29</v>
      </c>
      <c r="C36" s="8">
        <v>2654</v>
      </c>
      <c r="D36" s="8">
        <v>2700</v>
      </c>
      <c r="E36" s="8">
        <f t="shared" si="4"/>
        <v>46</v>
      </c>
      <c r="F36" s="3"/>
    </row>
    <row r="37" spans="2:6" ht="30" customHeight="1" x14ac:dyDescent="0.25">
      <c r="B37" s="4" t="s">
        <v>30</v>
      </c>
      <c r="C37" s="8">
        <v>2658</v>
      </c>
      <c r="D37" s="8">
        <v>2650</v>
      </c>
      <c r="E37" s="8">
        <f t="shared" si="4"/>
        <v>8</v>
      </c>
      <c r="F37" s="3"/>
    </row>
    <row r="38" spans="2:6" ht="30" customHeight="1" x14ac:dyDescent="0.25">
      <c r="B38" s="4" t="s">
        <v>31</v>
      </c>
      <c r="C38" s="8">
        <v>5452</v>
      </c>
      <c r="D38" s="8">
        <v>5524</v>
      </c>
      <c r="E38" s="8">
        <f t="shared" si="4"/>
        <v>72</v>
      </c>
      <c r="F38" s="3"/>
    </row>
    <row r="39" spans="2:6" ht="30" customHeight="1" x14ac:dyDescent="0.25">
      <c r="B39" s="4" t="s">
        <v>32</v>
      </c>
      <c r="C39" s="8">
        <v>5424</v>
      </c>
      <c r="D39" s="8">
        <v>5620</v>
      </c>
      <c r="E39" s="8">
        <f t="shared" si="4"/>
        <v>196</v>
      </c>
      <c r="F39" s="3"/>
    </row>
    <row r="40" spans="2:6" ht="30" customHeight="1" x14ac:dyDescent="0.25">
      <c r="B40" s="4" t="s">
        <v>33</v>
      </c>
      <c r="C40" s="8">
        <v>2125</v>
      </c>
      <c r="D40" s="8">
        <v>5421</v>
      </c>
      <c r="E40" s="8"/>
      <c r="F40" s="3"/>
    </row>
    <row r="42" spans="2:6" ht="18" x14ac:dyDescent="0.25">
      <c r="B42" s="1" t="s">
        <v>34</v>
      </c>
    </row>
    <row r="43" spans="2:6" ht="30" customHeight="1" x14ac:dyDescent="0.25">
      <c r="B43" s="11" t="s">
        <v>49</v>
      </c>
      <c r="C43" s="11" t="s">
        <v>50</v>
      </c>
    </row>
    <row r="44" spans="2:6" ht="30" customHeight="1" x14ac:dyDescent="0.25">
      <c r="B44" s="9" t="s">
        <v>42</v>
      </c>
      <c r="C44" s="15">
        <f>SUM(Table1[Estimated Cost ($)])</f>
        <v>24981</v>
      </c>
    </row>
    <row r="45" spans="2:6" ht="30" customHeight="1" x14ac:dyDescent="0.25">
      <c r="B45" s="9" t="s">
        <v>43</v>
      </c>
      <c r="C45" s="15">
        <f>SUM(Table1[Actual Cost ($)])</f>
        <v>23998</v>
      </c>
    </row>
    <row r="46" spans="2:6" ht="30" customHeight="1" x14ac:dyDescent="0.25">
      <c r="B46" s="9" t="s">
        <v>48</v>
      </c>
      <c r="C46" s="15">
        <f>SUM(Table2[Estimated Cost ($)])</f>
        <v>18769</v>
      </c>
    </row>
    <row r="47" spans="2:6" ht="30" customHeight="1" x14ac:dyDescent="0.25">
      <c r="B47" s="9" t="s">
        <v>44</v>
      </c>
      <c r="C47" s="15">
        <f>SUM(Table2[Actual Cost ($)])</f>
        <v>22415</v>
      </c>
    </row>
    <row r="48" spans="2:6" ht="30" customHeight="1" x14ac:dyDescent="0.25">
      <c r="B48" s="9" t="s">
        <v>45</v>
      </c>
      <c r="C48" s="16">
        <f>C44+C46</f>
        <v>43750</v>
      </c>
    </row>
    <row r="49" spans="2:3" ht="30" customHeight="1" x14ac:dyDescent="0.25">
      <c r="B49" s="9" t="s">
        <v>46</v>
      </c>
      <c r="C49" s="16">
        <f>C45+C47</f>
        <v>46413</v>
      </c>
    </row>
    <row r="50" spans="2:3" ht="30" customHeight="1" x14ac:dyDescent="0.25">
      <c r="B50" s="10" t="s">
        <v>47</v>
      </c>
      <c r="C50" s="15">
        <f>IF(C48&gt;C49,C48-C49,C49-C48)</f>
        <v>2663</v>
      </c>
    </row>
    <row r="52" spans="2:3" ht="18" x14ac:dyDescent="0.25">
      <c r="B52" s="1" t="s">
        <v>35</v>
      </c>
    </row>
    <row r="53" spans="2:3" x14ac:dyDescent="0.25">
      <c r="B53" s="5"/>
    </row>
    <row r="54" spans="2:3" x14ac:dyDescent="0.25">
      <c r="B54" s="9" t="s">
        <v>36</v>
      </c>
    </row>
    <row r="55" spans="2:3" x14ac:dyDescent="0.25">
      <c r="B55" s="9" t="s">
        <v>37</v>
      </c>
    </row>
    <row r="56" spans="2:3" x14ac:dyDescent="0.25">
      <c r="B56" s="9" t="s">
        <v>38</v>
      </c>
    </row>
    <row r="57" spans="2:3" x14ac:dyDescent="0.25">
      <c r="B57" s="9" t="s">
        <v>39</v>
      </c>
    </row>
    <row r="58" spans="2:3" x14ac:dyDescent="0.25">
      <c r="B58" s="9" t="s">
        <v>40</v>
      </c>
    </row>
  </sheetData>
  <mergeCells count="5">
    <mergeCell ref="C4:D4"/>
    <mergeCell ref="C5:D5"/>
    <mergeCell ref="C6:D6"/>
    <mergeCell ref="C7:D7"/>
    <mergeCell ref="C8:D8"/>
  </mergeCells>
  <conditionalFormatting sqref="E12:E30">
    <cfRule type="expression" dxfId="5" priority="2">
      <formula>IF(D12&gt;C12,D12-C12,"")</formula>
    </cfRule>
  </conditionalFormatting>
  <conditionalFormatting sqref="E34:E40">
    <cfRule type="expression" dxfId="4" priority="1">
      <formula>IF(D34&gt;C34,D34-C34,"")</formula>
    </cfRule>
  </conditionalFormatting>
  <pageMargins left="0.25" right="0.25" top="0.75" bottom="0.75" header="0.3" footer="0.3"/>
  <pageSetup scale="74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Renovation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2024-09-13T12:09:40Z</cp:lastPrinted>
  <dcterms:created xsi:type="dcterms:W3CDTF">2024-09-13T11:35:55Z</dcterms:created>
  <dcterms:modified xsi:type="dcterms:W3CDTF">2024-09-13T12:17:49Z</dcterms:modified>
</cp:coreProperties>
</file>