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Cash Reconcili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1" l="1"/>
  <c r="D40" i="1"/>
  <c r="D41" i="1"/>
  <c r="D42" i="1"/>
  <c r="D43" i="1"/>
  <c r="D44" i="1"/>
  <c r="D45" i="1"/>
  <c r="D46" i="1"/>
  <c r="D47" i="1"/>
  <c r="D48" i="1"/>
  <c r="C34" i="1"/>
  <c r="C55" i="1" s="1"/>
  <c r="D24" i="1"/>
  <c r="D23" i="1"/>
  <c r="D22" i="1"/>
  <c r="D21" i="1"/>
  <c r="D20" i="1"/>
  <c r="D19" i="1"/>
  <c r="D18" i="1"/>
  <c r="D17" i="1"/>
  <c r="D15" i="1"/>
  <c r="D16" i="1"/>
  <c r="D49" i="1" l="1"/>
  <c r="C57" i="1" s="1"/>
  <c r="D25" i="1"/>
  <c r="C54" i="1" s="1"/>
  <c r="C56" i="1" s="1"/>
  <c r="C58" i="1" s="1"/>
</calcChain>
</file>

<file path=xl/sharedStrings.xml><?xml version="1.0" encoding="utf-8"?>
<sst xmlns="http://schemas.openxmlformats.org/spreadsheetml/2006/main" count="66" uniqueCount="50">
  <si>
    <t>Cash Drawer Reconciliation Sheet</t>
  </si>
  <si>
    <t>Business Information</t>
  </si>
  <si>
    <t>Field</t>
  </si>
  <si>
    <t>Business Name:</t>
  </si>
  <si>
    <t>Date:</t>
  </si>
  <si>
    <t>Shift/Time Period:</t>
  </si>
  <si>
    <t>Cashier Name:</t>
  </si>
  <si>
    <t>Manager/Verifier Name:</t>
  </si>
  <si>
    <t>1. Opening Cash Count</t>
  </si>
  <si>
    <t>Denomination</t>
  </si>
  <si>
    <t>Quantity</t>
  </si>
  <si>
    <t>Amount ($)</t>
  </si>
  <si>
    <t>$100 bills</t>
  </si>
  <si>
    <t>$50 bills</t>
  </si>
  <si>
    <t>$20 bills</t>
  </si>
  <si>
    <t>$10 bills</t>
  </si>
  <si>
    <t>$5 bills</t>
  </si>
  <si>
    <t>$1 bills</t>
  </si>
  <si>
    <t>$0.25 (Quarters)</t>
  </si>
  <si>
    <t>$0.10 (Dimes)</t>
  </si>
  <si>
    <t>$0.05 (Nickels)</t>
  </si>
  <si>
    <t>$0.01 (Pennies)</t>
  </si>
  <si>
    <t>2. Cash Sales and Transactions</t>
  </si>
  <si>
    <t>Transaction Type</t>
  </si>
  <si>
    <t>Total Cash Sales:</t>
  </si>
  <si>
    <t>Cash Paid Out (Expenses):</t>
  </si>
  <si>
    <t>Refunds (if any):</t>
  </si>
  <si>
    <t>Other Adjustments:</t>
  </si>
  <si>
    <t>3. Closing Cash Count</t>
  </si>
  <si>
    <t>4. Reconciliation Summary</t>
  </si>
  <si>
    <t>Opening Cash (from Section 1):</t>
  </si>
  <si>
    <t>Net Cash Inflow (from Section 2):</t>
  </si>
  <si>
    <t>Expected Closing Cash:</t>
  </si>
  <si>
    <t>Actual Closing Cash (from Section 3):</t>
  </si>
  <si>
    <t>Overage/Shortage (if any):</t>
  </si>
  <si>
    <t>5. Deposit Information (if applicable)</t>
  </si>
  <si>
    <t>Deposit Type</t>
  </si>
  <si>
    <t>Cash to be deposited:</t>
  </si>
  <si>
    <t>Other deposits (if any):</t>
  </si>
  <si>
    <t>Total deposit:</t>
  </si>
  <si>
    <t>6. Comments/Notes</t>
  </si>
  <si>
    <t>Signatures</t>
  </si>
  <si>
    <t>Role</t>
  </si>
  <si>
    <t>Name</t>
  </si>
  <si>
    <t>Cashier:</t>
  </si>
  <si>
    <t>Verifier/Manager:</t>
  </si>
  <si>
    <t>Total Opening Cash:</t>
  </si>
  <si>
    <t>Net Cash Inflow (Sales - Payouts/Refunds):</t>
  </si>
  <si>
    <t>Total Closing Cash:</t>
  </si>
  <si>
    <t>Signature &amp;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</si>
</sst>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3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170" fontId="0" fillId="0" borderId="0" xfId="0" applyNumberFormat="1" applyAlignment="1">
      <alignment horizontal="center" vertical="center" wrapText="1"/>
    </xf>
    <xf numFmtId="170" fontId="0" fillId="0" borderId="0" xfId="0" applyNumberFormat="1" applyAlignment="1">
      <alignment horizontal="center" vertical="center"/>
    </xf>
    <xf numFmtId="0" fontId="0" fillId="0" borderId="0" xfId="0" applyFont="1" applyAlignment="1">
      <alignment horizontal="left" vertical="center"/>
    </xf>
    <xf numFmtId="170" fontId="0" fillId="0" borderId="0" xfId="0" applyNumberFormat="1" applyFont="1" applyAlignment="1">
      <alignment horizontal="center" vertical="center" wrapText="1"/>
    </xf>
    <xf numFmtId="170" fontId="4" fillId="0" borderId="0" xfId="0" applyNumberFormat="1" applyFont="1" applyAlignment="1">
      <alignment horizontal="center" vertical="center" wrapText="1"/>
    </xf>
    <xf numFmtId="170" fontId="0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5" fillId="0" borderId="0" xfId="0" applyFont="1"/>
    <xf numFmtId="0" fontId="0" fillId="4" borderId="0" xfId="0" applyFont="1" applyFill="1" applyAlignment="1">
      <alignment horizontal="left" vertical="center" wrapText="1"/>
    </xf>
    <xf numFmtId="0" fontId="0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vertical="center"/>
    </xf>
  </cellXfs>
  <cellStyles count="1">
    <cellStyle name="Normal" xfId="0" builtinId="0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34998626667073579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34998626667073579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34998626667073579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0" formatCode="&quot;$&quot;#,##0.0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0" formatCode="&quot;$&quot;#,##0.0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0" formatCode="&quot;$&quot;#,##0.0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70" formatCode="&quot;$&quot;#,##0.00"/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D25" totalsRowShown="0" headerRowDxfId="0">
  <autoFilter ref="B14:D25"/>
  <tableColumns count="3">
    <tableColumn id="1" name="Denomination" dataDxfId="20"/>
    <tableColumn id="2" name="Quantity" dataDxfId="12"/>
    <tableColumn id="3" name="Amount ($)" dataDxfId="11">
      <calculatedColumnFormula>IF(C15&gt;0,C15*100,"")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9:C34" totalsRowShown="0" headerRowDxfId="4" dataDxfId="19">
  <autoFilter ref="B29:C34"/>
  <tableColumns count="2">
    <tableColumn id="1" name="Transaction Type" dataDxfId="10"/>
    <tableColumn id="2" name="Amount ($)" dataDxfId="9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8:D49" totalsRowShown="0" headerRowDxfId="3" dataDxfId="15">
  <autoFilter ref="B38:D49"/>
  <tableColumns count="3">
    <tableColumn id="1" name="Denomination" dataDxfId="18"/>
    <tableColumn id="2" name="Quantity" dataDxfId="17"/>
    <tableColumn id="3" name="Amount ($)" dataDxfId="16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53:C58" totalsRowShown="0" headerRowDxfId="2" dataDxfId="14">
  <autoFilter ref="B53:C58"/>
  <tableColumns count="2">
    <tableColumn id="1" name="Field" dataDxfId="8"/>
    <tableColumn id="2" name="Amount ($)" dataDxfId="7">
      <calculatedColumnFormula>D25</calculatedColumnFormula>
    </tableColumn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62:C65" totalsRowShown="0" headerRowDxfId="1" dataDxfId="13">
  <autoFilter ref="B62:C65"/>
  <tableColumns count="2">
    <tableColumn id="1" name="Deposit Type" dataDxfId="6"/>
    <tableColumn id="2" name="Amount ($)" dataDxfId="5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77"/>
  <sheetViews>
    <sheetView showGridLines="0" tabSelected="1" workbookViewId="0">
      <selection activeCell="I9" sqref="I9"/>
    </sheetView>
  </sheetViews>
  <sheetFormatPr defaultRowHeight="15" x14ac:dyDescent="0.25"/>
  <cols>
    <col min="1" max="1" width="5.28515625" customWidth="1"/>
    <col min="2" max="4" width="45.7109375" customWidth="1"/>
  </cols>
  <sheetData>
    <row r="2" spans="2:4" ht="31.5" x14ac:dyDescent="0.25">
      <c r="B2" s="6" t="s">
        <v>0</v>
      </c>
      <c r="C2" s="6"/>
      <c r="D2" s="6"/>
    </row>
    <row r="4" spans="2:4" s="26" customFormat="1" ht="24.95" customHeight="1" x14ac:dyDescent="0.3">
      <c r="B4" s="30" t="s">
        <v>1</v>
      </c>
    </row>
    <row r="6" spans="2:4" ht="24" customHeight="1" x14ac:dyDescent="0.25">
      <c r="B6" s="2" t="s">
        <v>3</v>
      </c>
      <c r="C6" s="3"/>
    </row>
    <row r="7" spans="2:4" ht="24" customHeight="1" x14ac:dyDescent="0.25">
      <c r="B7" s="2" t="s">
        <v>4</v>
      </c>
      <c r="C7" s="4"/>
    </row>
    <row r="8" spans="2:4" ht="24" customHeight="1" x14ac:dyDescent="0.25">
      <c r="B8" s="2" t="s">
        <v>5</v>
      </c>
      <c r="C8" s="4"/>
    </row>
    <row r="9" spans="2:4" ht="24" customHeight="1" x14ac:dyDescent="0.25">
      <c r="B9" s="2" t="s">
        <v>6</v>
      </c>
      <c r="C9" s="4"/>
    </row>
    <row r="10" spans="2:4" ht="24" customHeight="1" x14ac:dyDescent="0.25">
      <c r="B10" s="2" t="s">
        <v>7</v>
      </c>
      <c r="C10" s="4"/>
    </row>
    <row r="12" spans="2:4" s="26" customFormat="1" ht="24.95" customHeight="1" x14ac:dyDescent="0.3">
      <c r="B12" s="30" t="s">
        <v>8</v>
      </c>
    </row>
    <row r="14" spans="2:4" ht="35.1" customHeight="1" x14ac:dyDescent="0.25">
      <c r="B14" s="29" t="s">
        <v>9</v>
      </c>
      <c r="C14" s="29" t="s">
        <v>10</v>
      </c>
      <c r="D14" s="29" t="s">
        <v>11</v>
      </c>
    </row>
    <row r="15" spans="2:4" ht="35.1" customHeight="1" x14ac:dyDescent="0.25">
      <c r="B15" s="2" t="s">
        <v>12</v>
      </c>
      <c r="C15" s="1">
        <v>5</v>
      </c>
      <c r="D15" s="17">
        <f t="shared" ref="D15" si="0">IF(C15&gt;0,C15*100,"")</f>
        <v>500</v>
      </c>
    </row>
    <row r="16" spans="2:4" ht="35.1" customHeight="1" x14ac:dyDescent="0.25">
      <c r="B16" s="2" t="s">
        <v>13</v>
      </c>
      <c r="C16" s="1">
        <v>12</v>
      </c>
      <c r="D16" s="17">
        <f>IF(C16&gt;0,C16*50,"")</f>
        <v>600</v>
      </c>
    </row>
    <row r="17" spans="2:4" ht="35.1" customHeight="1" x14ac:dyDescent="0.25">
      <c r="B17" s="2" t="s">
        <v>14</v>
      </c>
      <c r="C17" s="1">
        <v>20</v>
      </c>
      <c r="D17" s="17">
        <f>IF(C17&gt;0,C17*20,"")</f>
        <v>400</v>
      </c>
    </row>
    <row r="18" spans="2:4" ht="35.1" customHeight="1" x14ac:dyDescent="0.25">
      <c r="B18" s="2" t="s">
        <v>15</v>
      </c>
      <c r="C18" s="1">
        <v>15</v>
      </c>
      <c r="D18" s="17">
        <f>IF(C18&gt;0,C18*10,"")</f>
        <v>150</v>
      </c>
    </row>
    <row r="19" spans="2:4" ht="35.1" customHeight="1" x14ac:dyDescent="0.25">
      <c r="B19" s="2" t="s">
        <v>16</v>
      </c>
      <c r="C19" s="1">
        <v>25</v>
      </c>
      <c r="D19" s="17">
        <f>IF(C19&gt;0,C19*5,"")</f>
        <v>125</v>
      </c>
    </row>
    <row r="20" spans="2:4" ht="35.1" customHeight="1" x14ac:dyDescent="0.25">
      <c r="B20" s="2" t="s">
        <v>17</v>
      </c>
      <c r="C20" s="1">
        <v>95</v>
      </c>
      <c r="D20" s="17">
        <f>IF(C20&gt;0,C20*1,"")</f>
        <v>95</v>
      </c>
    </row>
    <row r="21" spans="2:4" ht="35.1" customHeight="1" x14ac:dyDescent="0.25">
      <c r="B21" s="2" t="s">
        <v>18</v>
      </c>
      <c r="C21" s="1">
        <v>110</v>
      </c>
      <c r="D21" s="17">
        <f>IF(C21&gt;0,C21*0.25,"")</f>
        <v>27.5</v>
      </c>
    </row>
    <row r="22" spans="2:4" ht="35.1" customHeight="1" x14ac:dyDescent="0.25">
      <c r="B22" s="2" t="s">
        <v>19</v>
      </c>
      <c r="C22" s="1">
        <v>120</v>
      </c>
      <c r="D22" s="17">
        <f>IF(C22&gt;0,C22*0.1,"")</f>
        <v>12</v>
      </c>
    </row>
    <row r="23" spans="2:4" ht="35.1" customHeight="1" x14ac:dyDescent="0.25">
      <c r="B23" s="2" t="s">
        <v>20</v>
      </c>
      <c r="C23" s="1">
        <v>130</v>
      </c>
      <c r="D23" s="17">
        <f>IF(C23&gt;0,C23*0.05,"")</f>
        <v>6.5</v>
      </c>
    </row>
    <row r="24" spans="2:4" ht="35.1" customHeight="1" x14ac:dyDescent="0.25">
      <c r="B24" s="2" t="s">
        <v>21</v>
      </c>
      <c r="C24" s="1">
        <v>210</v>
      </c>
      <c r="D24" s="17">
        <f>IF(C24&gt;0,C24*0.01,"")</f>
        <v>2.1</v>
      </c>
    </row>
    <row r="25" spans="2:4" ht="35.1" customHeight="1" x14ac:dyDescent="0.25">
      <c r="B25" s="5" t="s">
        <v>46</v>
      </c>
      <c r="D25" s="18">
        <f>SUM(D15:D24)</f>
        <v>1918.1</v>
      </c>
    </row>
    <row r="27" spans="2:4" s="26" customFormat="1" ht="24.95" customHeight="1" x14ac:dyDescent="0.3">
      <c r="B27" s="30" t="s">
        <v>22</v>
      </c>
    </row>
    <row r="29" spans="2:4" ht="35.1" customHeight="1" x14ac:dyDescent="0.25">
      <c r="B29" s="27" t="s">
        <v>23</v>
      </c>
      <c r="C29" s="27" t="s">
        <v>11</v>
      </c>
    </row>
    <row r="30" spans="2:4" ht="35.1" customHeight="1" x14ac:dyDescent="0.25">
      <c r="B30" s="7" t="s">
        <v>24</v>
      </c>
      <c r="C30" s="20">
        <v>2000</v>
      </c>
    </row>
    <row r="31" spans="2:4" ht="35.1" customHeight="1" x14ac:dyDescent="0.25">
      <c r="B31" s="7" t="s">
        <v>25</v>
      </c>
      <c r="C31" s="21">
        <v>300</v>
      </c>
    </row>
    <row r="32" spans="2:4" ht="35.1" customHeight="1" x14ac:dyDescent="0.25">
      <c r="B32" s="7" t="s">
        <v>26</v>
      </c>
      <c r="C32" s="21">
        <v>500</v>
      </c>
    </row>
    <row r="33" spans="2:4" ht="35.1" customHeight="1" x14ac:dyDescent="0.25">
      <c r="B33" s="7" t="s">
        <v>27</v>
      </c>
      <c r="C33" s="20">
        <v>200</v>
      </c>
    </row>
    <row r="34" spans="2:4" ht="35.1" customHeight="1" x14ac:dyDescent="0.25">
      <c r="B34" s="19" t="s">
        <v>47</v>
      </c>
      <c r="C34" s="22">
        <f>C30-C31-C32-C33</f>
        <v>1000</v>
      </c>
    </row>
    <row r="36" spans="2:4" s="26" customFormat="1" ht="24.95" customHeight="1" x14ac:dyDescent="0.3">
      <c r="B36" s="30" t="s">
        <v>28</v>
      </c>
    </row>
    <row r="38" spans="2:4" ht="35.1" customHeight="1" x14ac:dyDescent="0.25">
      <c r="B38" s="28" t="s">
        <v>9</v>
      </c>
      <c r="C38" s="28" t="s">
        <v>10</v>
      </c>
      <c r="D38" s="28" t="s">
        <v>11</v>
      </c>
    </row>
    <row r="39" spans="2:4" ht="35.1" customHeight="1" x14ac:dyDescent="0.25">
      <c r="B39" s="2" t="s">
        <v>12</v>
      </c>
      <c r="C39" s="1">
        <v>5</v>
      </c>
      <c r="D39" s="17">
        <f t="shared" ref="D39" si="1">IF(C39&gt;0,C39*100,"")</f>
        <v>500</v>
      </c>
    </row>
    <row r="40" spans="2:4" ht="35.1" customHeight="1" x14ac:dyDescent="0.25">
      <c r="B40" s="2" t="s">
        <v>13</v>
      </c>
      <c r="C40" s="1">
        <v>12</v>
      </c>
      <c r="D40" s="17">
        <f>IF(C40&gt;0,C40*50,"")</f>
        <v>600</v>
      </c>
    </row>
    <row r="41" spans="2:4" ht="35.1" customHeight="1" x14ac:dyDescent="0.25">
      <c r="B41" s="2" t="s">
        <v>14</v>
      </c>
      <c r="C41" s="1">
        <v>45</v>
      </c>
      <c r="D41" s="17">
        <f>IF(C41&gt;0,C41*20,"")</f>
        <v>900</v>
      </c>
    </row>
    <row r="42" spans="2:4" ht="35.1" customHeight="1" x14ac:dyDescent="0.25">
      <c r="B42" s="2" t="s">
        <v>15</v>
      </c>
      <c r="C42" s="1">
        <v>45</v>
      </c>
      <c r="D42" s="17">
        <f>IF(C42&gt;0,C42*10,"")</f>
        <v>450</v>
      </c>
    </row>
    <row r="43" spans="2:4" ht="35.1" customHeight="1" x14ac:dyDescent="0.25">
      <c r="B43" s="2" t="s">
        <v>16</v>
      </c>
      <c r="C43" s="1">
        <v>25</v>
      </c>
      <c r="D43" s="17">
        <f>IF(C43&gt;0,C43*5,"")</f>
        <v>125</v>
      </c>
    </row>
    <row r="44" spans="2:4" ht="35.1" customHeight="1" x14ac:dyDescent="0.25">
      <c r="B44" s="2" t="s">
        <v>17</v>
      </c>
      <c r="C44" s="1">
        <v>95</v>
      </c>
      <c r="D44" s="17">
        <f>IF(C44&gt;0,C44*1,"")</f>
        <v>95</v>
      </c>
    </row>
    <row r="45" spans="2:4" ht="35.1" customHeight="1" x14ac:dyDescent="0.25">
      <c r="B45" s="2" t="s">
        <v>18</v>
      </c>
      <c r="C45" s="1">
        <v>110</v>
      </c>
      <c r="D45" s="17">
        <f>IF(C45&gt;0,C45*0.25,"")</f>
        <v>27.5</v>
      </c>
    </row>
    <row r="46" spans="2:4" ht="35.1" customHeight="1" x14ac:dyDescent="0.25">
      <c r="B46" s="2" t="s">
        <v>19</v>
      </c>
      <c r="C46" s="1">
        <v>120</v>
      </c>
      <c r="D46" s="17">
        <f>IF(C46&gt;0,C46*0.1,"")</f>
        <v>12</v>
      </c>
    </row>
    <row r="47" spans="2:4" ht="35.1" customHeight="1" x14ac:dyDescent="0.25">
      <c r="B47" s="2" t="s">
        <v>20</v>
      </c>
      <c r="C47" s="1">
        <v>130</v>
      </c>
      <c r="D47" s="17">
        <f>IF(C47&gt;0,C47*0.05,"")</f>
        <v>6.5</v>
      </c>
    </row>
    <row r="48" spans="2:4" ht="35.1" customHeight="1" x14ac:dyDescent="0.25">
      <c r="B48" s="2" t="s">
        <v>21</v>
      </c>
      <c r="C48" s="1">
        <v>210</v>
      </c>
      <c r="D48" s="17">
        <f>IF(C48&gt;0,C48*0.01,"")</f>
        <v>2.1</v>
      </c>
    </row>
    <row r="49" spans="2:4" s="23" customFormat="1" ht="35.1" customHeight="1" x14ac:dyDescent="0.25">
      <c r="B49" s="19" t="s">
        <v>48</v>
      </c>
      <c r="C49" s="19"/>
      <c r="D49" s="18">
        <f>SUM(D39:D48)</f>
        <v>2718.1</v>
      </c>
    </row>
    <row r="51" spans="2:4" s="26" customFormat="1" ht="24.95" customHeight="1" x14ac:dyDescent="0.3">
      <c r="B51" s="30" t="s">
        <v>29</v>
      </c>
    </row>
    <row r="53" spans="2:4" ht="35.1" customHeight="1" x14ac:dyDescent="0.25">
      <c r="B53" s="27" t="s">
        <v>2</v>
      </c>
      <c r="C53" s="27" t="s">
        <v>11</v>
      </c>
    </row>
    <row r="54" spans="2:4" ht="35.1" customHeight="1" x14ac:dyDescent="0.25">
      <c r="B54" s="7" t="s">
        <v>30</v>
      </c>
      <c r="C54" s="20">
        <f>D25</f>
        <v>1918.1</v>
      </c>
    </row>
    <row r="55" spans="2:4" ht="35.1" customHeight="1" x14ac:dyDescent="0.25">
      <c r="B55" s="7" t="s">
        <v>31</v>
      </c>
      <c r="C55" s="20">
        <f>C34</f>
        <v>1000</v>
      </c>
    </row>
    <row r="56" spans="2:4" ht="35.1" customHeight="1" x14ac:dyDescent="0.25">
      <c r="B56" s="7" t="s">
        <v>32</v>
      </c>
      <c r="C56" s="21">
        <f>C54+C55</f>
        <v>2918.1</v>
      </c>
    </row>
    <row r="57" spans="2:4" ht="35.1" customHeight="1" x14ac:dyDescent="0.25">
      <c r="B57" s="7" t="s">
        <v>33</v>
      </c>
      <c r="C57" s="20">
        <f>D49</f>
        <v>2718.1</v>
      </c>
    </row>
    <row r="58" spans="2:4" ht="35.1" customHeight="1" x14ac:dyDescent="0.25">
      <c r="B58" s="7" t="s">
        <v>34</v>
      </c>
      <c r="C58" s="20">
        <f>C56-C57</f>
        <v>200</v>
      </c>
    </row>
    <row r="60" spans="2:4" s="26" customFormat="1" ht="24.95" customHeight="1" x14ac:dyDescent="0.3">
      <c r="B60" s="30" t="s">
        <v>35</v>
      </c>
    </row>
    <row r="62" spans="2:4" ht="35.1" customHeight="1" x14ac:dyDescent="0.25">
      <c r="B62" s="27" t="s">
        <v>36</v>
      </c>
      <c r="C62" s="27" t="s">
        <v>11</v>
      </c>
    </row>
    <row r="63" spans="2:4" ht="35.1" customHeight="1" x14ac:dyDescent="0.25">
      <c r="B63" s="7" t="s">
        <v>37</v>
      </c>
      <c r="C63" s="20"/>
    </row>
    <row r="64" spans="2:4" ht="35.1" customHeight="1" x14ac:dyDescent="0.25">
      <c r="B64" s="7" t="s">
        <v>38</v>
      </c>
      <c r="C64" s="20"/>
    </row>
    <row r="65" spans="2:4" ht="35.1" customHeight="1" x14ac:dyDescent="0.25">
      <c r="B65" s="7" t="s">
        <v>39</v>
      </c>
      <c r="C65" s="20"/>
    </row>
    <row r="67" spans="2:4" s="26" customFormat="1" ht="24.95" customHeight="1" x14ac:dyDescent="0.3">
      <c r="B67" s="30" t="s">
        <v>40</v>
      </c>
    </row>
    <row r="68" spans="2:4" x14ac:dyDescent="0.25">
      <c r="B68" s="8"/>
      <c r="C68" s="9"/>
      <c r="D68" s="10"/>
    </row>
    <row r="69" spans="2:4" x14ac:dyDescent="0.25">
      <c r="B69" s="11"/>
      <c r="C69" s="12"/>
      <c r="D69" s="13"/>
    </row>
    <row r="70" spans="2:4" x14ac:dyDescent="0.25">
      <c r="B70" s="11"/>
      <c r="C70" s="12"/>
      <c r="D70" s="13"/>
    </row>
    <row r="71" spans="2:4" x14ac:dyDescent="0.25">
      <c r="B71" s="14"/>
      <c r="C71" s="15"/>
      <c r="D71" s="16"/>
    </row>
    <row r="73" spans="2:4" s="26" customFormat="1" ht="24.95" customHeight="1" x14ac:dyDescent="0.3">
      <c r="B73" s="30" t="s">
        <v>41</v>
      </c>
    </row>
    <row r="75" spans="2:4" ht="35.1" customHeight="1" x14ac:dyDescent="0.25">
      <c r="B75" s="24" t="s">
        <v>42</v>
      </c>
      <c r="C75" s="24" t="s">
        <v>43</v>
      </c>
      <c r="D75" s="24" t="s">
        <v>49</v>
      </c>
    </row>
    <row r="76" spans="2:4" ht="35.1" customHeight="1" x14ac:dyDescent="0.25">
      <c r="B76" s="24" t="s">
        <v>44</v>
      </c>
      <c r="C76" s="25"/>
      <c r="D76" s="25"/>
    </row>
    <row r="77" spans="2:4" ht="35.1" customHeight="1" x14ac:dyDescent="0.25">
      <c r="B77" s="24" t="s">
        <v>45</v>
      </c>
      <c r="C77" s="25"/>
      <c r="D77" s="25"/>
    </row>
  </sheetData>
  <mergeCells count="2">
    <mergeCell ref="B2:D2"/>
    <mergeCell ref="B68:D71"/>
  </mergeCells>
  <dataValidations count="6">
    <dataValidation allowBlank="1" showInputMessage="1" showErrorMessage="1" prompt="Opening Cash Count: Begin by counting and recording the amount of cash present in the drawer at the start of the shift." sqref="B12"/>
    <dataValidation allowBlank="1" showInputMessage="1" showErrorMessage="1" prompt="Cash Sales and Transactions: Record the total amount of cash sales, payouts, and refunds made during the shift." sqref="B27"/>
    <dataValidation allowBlank="1" showInputMessage="1" showErrorMessage="1" prompt="Closing Cash Count: At the end of the shift, count the cash again, organized by denomination, and enter the totals." sqref="B36"/>
    <dataValidation allowBlank="1" showInputMessage="1" showErrorMessage="1" prompt="Reconciliation Summary: Compare the expected closing cash amount (Opening Cash + Net Cash Inflow) with the actual closing cash. Any overage or shortage should be noted here." sqref="B51"/>
    <dataValidation allowBlank="1" showInputMessage="1" showErrorMessage="1" prompt="Deposit Information: If depositing any amount, record the amount to be deposited in the appropriate section." sqref="B60"/>
    <dataValidation allowBlank="1" showInputMessage="1" showErrorMessage="1" prompt="Signatures: Have both the cashier and a verifier or manager sign the form." sqref="B73"/>
  </dataValidations>
  <pageMargins left="0.25" right="0.25" top="0.75" bottom="0.75" header="0.3" footer="0.3"/>
  <pageSetup scale="71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 Reconciliation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2024-10-22T12:32:33Z</cp:lastPrinted>
  <dcterms:created xsi:type="dcterms:W3CDTF">2024-10-22T12:13:32Z</dcterms:created>
  <dcterms:modified xsi:type="dcterms:W3CDTF">2024-10-22T12:33:10Z</dcterms:modified>
</cp:coreProperties>
</file>